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38400" windowHeight="16980" tabRatio="723" activeTab="7"/>
  </bookViews>
  <sheets>
    <sheet name="Buget_cerere finantare" sheetId="27" r:id="rId1"/>
    <sheet name="Planul investitional" sheetId="28" r:id="rId2"/>
    <sheet name="Bilant" sheetId="25" r:id="rId3"/>
    <sheet name="CPP" sheetId="29" r:id="rId4"/>
    <sheet name="Analiza rentabilității" sheetId="31" r:id="rId5"/>
    <sheet name="Analiza fluxului de numerar" sheetId="32" r:id="rId6"/>
    <sheet name="Rentabilitate investițională" sheetId="33" r:id="rId7"/>
    <sheet name="Sustenabilitate financiara" sheetId="34" r:id="rId8"/>
  </sheets>
  <externalReferences>
    <externalReference r:id="rId9"/>
  </externalReferences>
  <calcPr calcId="162913"/>
</workbook>
</file>

<file path=xl/calcChain.xml><?xml version="1.0" encoding="utf-8"?>
<calcChain xmlns="http://schemas.openxmlformats.org/spreadsheetml/2006/main">
  <c r="D31" i="33" l="1"/>
  <c r="B31" i="33" s="1"/>
  <c r="E31" i="33"/>
  <c r="F31" i="33"/>
  <c r="G31" i="33"/>
  <c r="H31" i="33"/>
  <c r="I31" i="33"/>
  <c r="J31" i="33"/>
  <c r="K31" i="33"/>
  <c r="L31" i="33"/>
  <c r="M31" i="33"/>
  <c r="C31" i="33"/>
  <c r="E30" i="33"/>
  <c r="F30" i="33"/>
  <c r="G30" i="33"/>
  <c r="H30" i="33"/>
  <c r="I30" i="33"/>
  <c r="J30" i="33"/>
  <c r="J36" i="33" s="1"/>
  <c r="K30" i="33"/>
  <c r="K36" i="33" s="1"/>
  <c r="L30" i="33"/>
  <c r="L36" i="33" s="1"/>
  <c r="M30" i="33"/>
  <c r="D30" i="33"/>
  <c r="C30" i="33"/>
  <c r="D32" i="33"/>
  <c r="E32" i="33"/>
  <c r="F32" i="33"/>
  <c r="G32" i="33"/>
  <c r="H32" i="33"/>
  <c r="I32" i="33"/>
  <c r="J32" i="33"/>
  <c r="K32" i="33"/>
  <c r="L32" i="33"/>
  <c r="M32" i="33"/>
  <c r="C32" i="33"/>
  <c r="D12" i="33"/>
  <c r="E12" i="33"/>
  <c r="F12" i="33"/>
  <c r="G12" i="33"/>
  <c r="H12" i="33"/>
  <c r="I12" i="33"/>
  <c r="J12" i="33"/>
  <c r="K12" i="33"/>
  <c r="L12" i="33"/>
  <c r="M12" i="33"/>
  <c r="C12" i="33"/>
  <c r="M36" i="33"/>
  <c r="I36" i="33"/>
  <c r="H36" i="33"/>
  <c r="G36" i="33"/>
  <c r="I33" i="33" l="1"/>
  <c r="B32" i="33"/>
  <c r="E36" i="33"/>
  <c r="H33" i="33"/>
  <c r="F33" i="33"/>
  <c r="G33" i="33"/>
  <c r="F36" i="33"/>
  <c r="I37" i="34"/>
  <c r="J37" i="34"/>
  <c r="J36" i="34" s="1"/>
  <c r="K37" i="34"/>
  <c r="K36" i="34" s="1"/>
  <c r="K60" i="34" s="1"/>
  <c r="L37" i="34"/>
  <c r="L36" i="34" s="1"/>
  <c r="L60" i="34" s="1"/>
  <c r="M37" i="34"/>
  <c r="I40" i="34"/>
  <c r="J40" i="34"/>
  <c r="K40" i="34"/>
  <c r="L40" i="34"/>
  <c r="M40" i="34"/>
  <c r="M36" i="34" s="1"/>
  <c r="M60" i="34" s="1"/>
  <c r="M87" i="34" s="1"/>
  <c r="I43" i="34"/>
  <c r="J43" i="34"/>
  <c r="K43" i="34"/>
  <c r="L43" i="34"/>
  <c r="M43" i="34"/>
  <c r="I46" i="34"/>
  <c r="J46" i="34"/>
  <c r="K46" i="34"/>
  <c r="L46" i="34"/>
  <c r="M46" i="34"/>
  <c r="I49" i="34"/>
  <c r="J49" i="34"/>
  <c r="K49" i="34"/>
  <c r="L49" i="34"/>
  <c r="M49" i="34"/>
  <c r="I52" i="34"/>
  <c r="J52" i="34"/>
  <c r="K52" i="34"/>
  <c r="L52" i="34"/>
  <c r="M52" i="34"/>
  <c r="I55" i="34"/>
  <c r="J55" i="34"/>
  <c r="K55" i="34"/>
  <c r="L55" i="34"/>
  <c r="M55" i="34"/>
  <c r="I63" i="34"/>
  <c r="J63" i="34"/>
  <c r="K63" i="34"/>
  <c r="K62" i="34" s="1"/>
  <c r="L63" i="34"/>
  <c r="M63" i="34"/>
  <c r="M62" i="34" s="1"/>
  <c r="M86" i="34" s="1"/>
  <c r="I66" i="34"/>
  <c r="J66" i="34"/>
  <c r="K66" i="34"/>
  <c r="L66" i="34"/>
  <c r="M66" i="34"/>
  <c r="I69" i="34"/>
  <c r="J69" i="34"/>
  <c r="K69" i="34"/>
  <c r="L69" i="34"/>
  <c r="M69" i="34"/>
  <c r="I72" i="34"/>
  <c r="J72" i="34"/>
  <c r="K72" i="34"/>
  <c r="L72" i="34"/>
  <c r="M72" i="34"/>
  <c r="I77" i="34"/>
  <c r="J77" i="34"/>
  <c r="K77" i="34"/>
  <c r="L77" i="34"/>
  <c r="M77" i="34"/>
  <c r="I81" i="34"/>
  <c r="I80" i="34" s="1"/>
  <c r="J81" i="34"/>
  <c r="J80" i="34" s="1"/>
  <c r="K81" i="34"/>
  <c r="K80" i="34" s="1"/>
  <c r="L81" i="34"/>
  <c r="L80" i="34" s="1"/>
  <c r="M81" i="34"/>
  <c r="M80" i="34" s="1"/>
  <c r="I92" i="34"/>
  <c r="J92" i="34"/>
  <c r="K92" i="34"/>
  <c r="L92" i="34"/>
  <c r="M92" i="34"/>
  <c r="I26" i="34"/>
  <c r="J26" i="34"/>
  <c r="K26" i="34"/>
  <c r="L26" i="34"/>
  <c r="L32" i="34" s="1"/>
  <c r="M26" i="34"/>
  <c r="I31" i="34"/>
  <c r="I32" i="34" s="1"/>
  <c r="J31" i="34"/>
  <c r="K31" i="34"/>
  <c r="L31" i="34"/>
  <c r="M31" i="34"/>
  <c r="K32" i="34"/>
  <c r="I9" i="34"/>
  <c r="I14" i="34" s="1"/>
  <c r="I22" i="34" s="1"/>
  <c r="J9" i="34"/>
  <c r="J14" i="34" s="1"/>
  <c r="K9" i="34"/>
  <c r="K14" i="34" s="1"/>
  <c r="L9" i="34"/>
  <c r="M9" i="34"/>
  <c r="L14" i="34"/>
  <c r="M14" i="34"/>
  <c r="I16" i="34"/>
  <c r="I21" i="34" s="1"/>
  <c r="J16" i="34"/>
  <c r="J21" i="34" s="1"/>
  <c r="K16" i="34"/>
  <c r="K21" i="34" s="1"/>
  <c r="L16" i="34"/>
  <c r="M16" i="34"/>
  <c r="L21" i="34"/>
  <c r="M21" i="34"/>
  <c r="H92" i="34"/>
  <c r="G92" i="34"/>
  <c r="F92" i="34"/>
  <c r="E92" i="34"/>
  <c r="D92" i="34"/>
  <c r="C92" i="34"/>
  <c r="H81" i="34"/>
  <c r="G81" i="34"/>
  <c r="F81" i="34"/>
  <c r="F80" i="34" s="1"/>
  <c r="E81" i="34"/>
  <c r="D81" i="34"/>
  <c r="D80" i="34" s="1"/>
  <c r="C81" i="34"/>
  <c r="C80" i="34" s="1"/>
  <c r="H80" i="34"/>
  <c r="G80" i="34"/>
  <c r="E80" i="34"/>
  <c r="H77" i="34"/>
  <c r="G77" i="34"/>
  <c r="F77" i="34"/>
  <c r="F62" i="34" s="1"/>
  <c r="E77" i="34"/>
  <c r="D77" i="34"/>
  <c r="C77" i="34"/>
  <c r="H72" i="34"/>
  <c r="G72" i="34"/>
  <c r="F72" i="34"/>
  <c r="E72" i="34"/>
  <c r="D72" i="34"/>
  <c r="C72" i="34"/>
  <c r="H69" i="34"/>
  <c r="G69" i="34"/>
  <c r="F69" i="34"/>
  <c r="E69" i="34"/>
  <c r="D69" i="34"/>
  <c r="D62" i="34" s="1"/>
  <c r="C69" i="34"/>
  <c r="H66" i="34"/>
  <c r="G66" i="34"/>
  <c r="F66" i="34"/>
  <c r="E66" i="34"/>
  <c r="D66" i="34"/>
  <c r="C66" i="34"/>
  <c r="H63" i="34"/>
  <c r="G63" i="34"/>
  <c r="F63" i="34"/>
  <c r="E63" i="34"/>
  <c r="E62" i="34" s="1"/>
  <c r="E86" i="34" s="1"/>
  <c r="D63" i="34"/>
  <c r="C63" i="34"/>
  <c r="H55" i="34"/>
  <c r="G55" i="34"/>
  <c r="F55" i="34"/>
  <c r="E55" i="34"/>
  <c r="D55" i="34"/>
  <c r="C55" i="34"/>
  <c r="H52" i="34"/>
  <c r="G52" i="34"/>
  <c r="F52" i="34"/>
  <c r="E52" i="34"/>
  <c r="D52" i="34"/>
  <c r="C52" i="34"/>
  <c r="H49" i="34"/>
  <c r="G49" i="34"/>
  <c r="F49" i="34"/>
  <c r="E49" i="34"/>
  <c r="D49" i="34"/>
  <c r="C49" i="34"/>
  <c r="H46" i="34"/>
  <c r="G46" i="34"/>
  <c r="F46" i="34"/>
  <c r="E46" i="34"/>
  <c r="D46" i="34"/>
  <c r="C46" i="34"/>
  <c r="H43" i="34"/>
  <c r="G43" i="34"/>
  <c r="F43" i="34"/>
  <c r="E43" i="34"/>
  <c r="D43" i="34"/>
  <c r="C43" i="34"/>
  <c r="H40" i="34"/>
  <c r="G40" i="34"/>
  <c r="F40" i="34"/>
  <c r="E40" i="34"/>
  <c r="D40" i="34"/>
  <c r="C40" i="34"/>
  <c r="H37" i="34"/>
  <c r="G37" i="34"/>
  <c r="F37" i="34"/>
  <c r="E37" i="34"/>
  <c r="D37" i="34"/>
  <c r="C37" i="34"/>
  <c r="H32" i="34"/>
  <c r="G32" i="34"/>
  <c r="H31" i="34"/>
  <c r="G31" i="34"/>
  <c r="F31" i="34"/>
  <c r="F32" i="34" s="1"/>
  <c r="F33" i="34" s="1"/>
  <c r="E31" i="34"/>
  <c r="D31" i="34"/>
  <c r="C31" i="34"/>
  <c r="H26" i="34"/>
  <c r="G26" i="34"/>
  <c r="F26" i="34"/>
  <c r="E26" i="34"/>
  <c r="D26" i="34"/>
  <c r="C26" i="34"/>
  <c r="H21" i="34"/>
  <c r="G21" i="34"/>
  <c r="H16" i="34"/>
  <c r="G16" i="34"/>
  <c r="F16" i="34"/>
  <c r="F21" i="34" s="1"/>
  <c r="E16" i="34"/>
  <c r="E21" i="34" s="1"/>
  <c r="D16" i="34"/>
  <c r="D21" i="34" s="1"/>
  <c r="C16" i="34"/>
  <c r="C21" i="34" s="1"/>
  <c r="F14" i="34"/>
  <c r="F22" i="34" s="1"/>
  <c r="H9" i="34"/>
  <c r="H14" i="34" s="1"/>
  <c r="G9" i="34"/>
  <c r="G14" i="34" s="1"/>
  <c r="F9" i="34"/>
  <c r="E9" i="34"/>
  <c r="E14" i="34" s="1"/>
  <c r="D9" i="34"/>
  <c r="D14" i="34" s="1"/>
  <c r="D22" i="34" s="1"/>
  <c r="C9" i="34"/>
  <c r="C14" i="34" s="1"/>
  <c r="L78" i="33"/>
  <c r="H78" i="33"/>
  <c r="I78" i="33"/>
  <c r="J78" i="33"/>
  <c r="K78" i="33"/>
  <c r="B12" i="33"/>
  <c r="D17" i="33"/>
  <c r="E17" i="33"/>
  <c r="F17" i="33"/>
  <c r="G17" i="33"/>
  <c r="H17" i="33"/>
  <c r="I17" i="33"/>
  <c r="J17" i="33"/>
  <c r="K17" i="33"/>
  <c r="L17" i="33"/>
  <c r="M17" i="33"/>
  <c r="D13" i="33"/>
  <c r="E13" i="33"/>
  <c r="F13" i="33"/>
  <c r="G13" i="33"/>
  <c r="H13" i="33"/>
  <c r="I13" i="33"/>
  <c r="J13" i="33"/>
  <c r="K13" i="33"/>
  <c r="L13" i="33"/>
  <c r="M13" i="33"/>
  <c r="C13" i="33"/>
  <c r="D11" i="33"/>
  <c r="D29" i="33" s="1"/>
  <c r="E11" i="33"/>
  <c r="E29" i="33" s="1"/>
  <c r="E33" i="33" s="1"/>
  <c r="F11" i="33"/>
  <c r="F29" i="33" s="1"/>
  <c r="G11" i="33"/>
  <c r="G29" i="33" s="1"/>
  <c r="H11" i="33"/>
  <c r="H29" i="33" s="1"/>
  <c r="I11" i="33"/>
  <c r="I29" i="33" s="1"/>
  <c r="J11" i="33"/>
  <c r="J29" i="33" s="1"/>
  <c r="J33" i="33" s="1"/>
  <c r="K11" i="33"/>
  <c r="K29" i="33" s="1"/>
  <c r="K33" i="33" s="1"/>
  <c r="L11" i="33"/>
  <c r="L29" i="33" s="1"/>
  <c r="L33" i="33" s="1"/>
  <c r="M11" i="33"/>
  <c r="M29" i="33" s="1"/>
  <c r="M33" i="33" s="1"/>
  <c r="C11" i="33"/>
  <c r="C29" i="33" s="1"/>
  <c r="D8" i="33"/>
  <c r="E8" i="33"/>
  <c r="F8" i="33"/>
  <c r="G8" i="33"/>
  <c r="H8" i="33"/>
  <c r="H26" i="33" s="1"/>
  <c r="H28" i="33" s="1"/>
  <c r="I8" i="33"/>
  <c r="I26" i="33" s="1"/>
  <c r="I28" i="33" s="1"/>
  <c r="I34" i="33" s="1"/>
  <c r="I35" i="33" s="1"/>
  <c r="J8" i="33"/>
  <c r="J26" i="33" s="1"/>
  <c r="J28" i="33" s="1"/>
  <c r="K8" i="33"/>
  <c r="K26" i="33" s="1"/>
  <c r="K28" i="33" s="1"/>
  <c r="L8" i="33"/>
  <c r="M8" i="33"/>
  <c r="M26" i="33" s="1"/>
  <c r="C8" i="33"/>
  <c r="C26" i="33" s="1"/>
  <c r="C28" i="33" s="1"/>
  <c r="C78" i="33"/>
  <c r="D78" i="33" s="1"/>
  <c r="E78" i="33" s="1"/>
  <c r="F78" i="33" s="1"/>
  <c r="G78" i="33" s="1"/>
  <c r="B74" i="33"/>
  <c r="C66" i="33" s="1"/>
  <c r="E66" i="33" s="1"/>
  <c r="K34" i="33" l="1"/>
  <c r="K35" i="33" s="1"/>
  <c r="J34" i="33"/>
  <c r="J35" i="33" s="1"/>
  <c r="E34" i="33"/>
  <c r="E35" i="33" s="1"/>
  <c r="G10" i="33"/>
  <c r="G26" i="33"/>
  <c r="G28" i="33" s="1"/>
  <c r="G34" i="33" s="1"/>
  <c r="G35" i="33" s="1"/>
  <c r="H34" i="33"/>
  <c r="H35" i="33" s="1"/>
  <c r="E10" i="33"/>
  <c r="E26" i="33"/>
  <c r="E28" i="33" s="1"/>
  <c r="D10" i="33"/>
  <c r="D26" i="33"/>
  <c r="D28" i="33" s="1"/>
  <c r="F10" i="33"/>
  <c r="F26" i="33"/>
  <c r="F28" i="33" s="1"/>
  <c r="F34" i="33" s="1"/>
  <c r="F35" i="33" s="1"/>
  <c r="L10" i="33"/>
  <c r="L26" i="33"/>
  <c r="L28" i="33" s="1"/>
  <c r="L34" i="33" s="1"/>
  <c r="L35" i="33" s="1"/>
  <c r="B29" i="33"/>
  <c r="D36" i="33"/>
  <c r="D33" i="33"/>
  <c r="D34" i="33" s="1"/>
  <c r="D35" i="33" s="1"/>
  <c r="B11" i="33"/>
  <c r="B8" i="33"/>
  <c r="B13" i="33"/>
  <c r="C22" i="34"/>
  <c r="L62" i="34"/>
  <c r="J62" i="34"/>
  <c r="J86" i="34" s="1"/>
  <c r="J87" i="34" s="1"/>
  <c r="C62" i="34"/>
  <c r="C86" i="34" s="1"/>
  <c r="I62" i="34"/>
  <c r="G33" i="34"/>
  <c r="G93" i="34" s="1"/>
  <c r="M22" i="34"/>
  <c r="M32" i="34"/>
  <c r="D36" i="34"/>
  <c r="D60" i="34" s="1"/>
  <c r="D32" i="34"/>
  <c r="E36" i="34"/>
  <c r="C36" i="34"/>
  <c r="C60" i="34" s="1"/>
  <c r="C87" i="34" s="1"/>
  <c r="C94" i="34" s="1"/>
  <c r="J60" i="34"/>
  <c r="G22" i="34"/>
  <c r="E32" i="34"/>
  <c r="F36" i="34"/>
  <c r="F60" i="34" s="1"/>
  <c r="J32" i="34"/>
  <c r="J33" i="34" s="1"/>
  <c r="J93" i="34" s="1"/>
  <c r="G62" i="34"/>
  <c r="G86" i="34" s="1"/>
  <c r="H62" i="34"/>
  <c r="H86" i="34" s="1"/>
  <c r="H22" i="34"/>
  <c r="H33" i="34" s="1"/>
  <c r="H93" i="34" s="1"/>
  <c r="H96" i="34" s="1"/>
  <c r="G36" i="34"/>
  <c r="G60" i="34" s="1"/>
  <c r="G87" i="34" s="1"/>
  <c r="G94" i="34" s="1"/>
  <c r="C32" i="34"/>
  <c r="H36" i="34"/>
  <c r="E22" i="34"/>
  <c r="E33" i="34" s="1"/>
  <c r="L22" i="34"/>
  <c r="I36" i="34"/>
  <c r="I60" i="34" s="1"/>
  <c r="I87" i="34" s="1"/>
  <c r="E60" i="34"/>
  <c r="E87" i="34" s="1"/>
  <c r="E94" i="34" s="1"/>
  <c r="K87" i="34"/>
  <c r="M94" i="34"/>
  <c r="L86" i="34"/>
  <c r="L87" i="34" s="1"/>
  <c r="I86" i="34"/>
  <c r="K86" i="34"/>
  <c r="M33" i="34"/>
  <c r="M93" i="34" s="1"/>
  <c r="M96" i="34" s="1"/>
  <c r="L33" i="34"/>
  <c r="L93" i="34" s="1"/>
  <c r="I33" i="34"/>
  <c r="I93" i="34" s="1"/>
  <c r="K22" i="34"/>
  <c r="K33" i="34" s="1"/>
  <c r="K93" i="34" s="1"/>
  <c r="J22" i="34"/>
  <c r="D33" i="34"/>
  <c r="F93" i="34"/>
  <c r="F86" i="34"/>
  <c r="F87" i="34" s="1"/>
  <c r="H60" i="34"/>
  <c r="H87" i="34" s="1"/>
  <c r="H94" i="34" s="1"/>
  <c r="D86" i="34"/>
  <c r="D87" i="34" s="1"/>
  <c r="D94" i="34" s="1"/>
  <c r="K10" i="33"/>
  <c r="J10" i="33"/>
  <c r="I10" i="33"/>
  <c r="M14" i="33"/>
  <c r="L14" i="33"/>
  <c r="J14" i="33"/>
  <c r="K14" i="33"/>
  <c r="C51" i="33"/>
  <c r="E51" i="33" s="1"/>
  <c r="C59" i="33"/>
  <c r="E59" i="33" s="1"/>
  <c r="C44" i="33"/>
  <c r="E44" i="33" s="1"/>
  <c r="C52" i="33"/>
  <c r="E52" i="33" s="1"/>
  <c r="C60" i="33"/>
  <c r="E60" i="33" s="1"/>
  <c r="C68" i="33"/>
  <c r="E68" i="33" s="1"/>
  <c r="C45" i="33"/>
  <c r="E45" i="33" s="1"/>
  <c r="C53" i="33"/>
  <c r="E53" i="33" s="1"/>
  <c r="C61" i="33"/>
  <c r="E61" i="33" s="1"/>
  <c r="C69" i="33"/>
  <c r="E69" i="33" s="1"/>
  <c r="C58" i="33"/>
  <c r="E58" i="33" s="1"/>
  <c r="C54" i="33"/>
  <c r="E54" i="33" s="1"/>
  <c r="C70" i="33"/>
  <c r="E70" i="33" s="1"/>
  <c r="C46" i="33"/>
  <c r="E46" i="33" s="1"/>
  <c r="C62" i="33"/>
  <c r="E62" i="33" s="1"/>
  <c r="C43" i="33"/>
  <c r="C10" i="33"/>
  <c r="C55" i="33"/>
  <c r="E55" i="33" s="1"/>
  <c r="C71" i="33"/>
  <c r="E71" i="33" s="1"/>
  <c r="C56" i="33"/>
  <c r="E56" i="33" s="1"/>
  <c r="C64" i="33"/>
  <c r="E64" i="33" s="1"/>
  <c r="C49" i="33"/>
  <c r="E49" i="33" s="1"/>
  <c r="C57" i="33"/>
  <c r="E57" i="33" s="1"/>
  <c r="C65" i="33"/>
  <c r="E65" i="33" s="1"/>
  <c r="C73" i="33"/>
  <c r="E73" i="33" s="1"/>
  <c r="C47" i="33"/>
  <c r="E47" i="33" s="1"/>
  <c r="C63" i="33"/>
  <c r="E63" i="33" s="1"/>
  <c r="C48" i="33"/>
  <c r="E48" i="33" s="1"/>
  <c r="C72" i="33"/>
  <c r="E72" i="33" s="1"/>
  <c r="C67" i="33"/>
  <c r="E67" i="33" s="1"/>
  <c r="C50" i="33"/>
  <c r="E50" i="33" s="1"/>
  <c r="B26" i="33" l="1"/>
  <c r="L15" i="33"/>
  <c r="B30" i="33"/>
  <c r="C36" i="33"/>
  <c r="B36" i="33" s="1"/>
  <c r="C33" i="33"/>
  <c r="J96" i="34"/>
  <c r="K96" i="34"/>
  <c r="M88" i="34"/>
  <c r="I96" i="34"/>
  <c r="L96" i="34"/>
  <c r="C33" i="34"/>
  <c r="C93" i="34" s="1"/>
  <c r="L94" i="34"/>
  <c r="L88" i="34"/>
  <c r="J88" i="34"/>
  <c r="J94" i="34"/>
  <c r="K94" i="34"/>
  <c r="K88" i="34"/>
  <c r="I94" i="34"/>
  <c r="I88" i="34"/>
  <c r="F94" i="34"/>
  <c r="F88" i="34"/>
  <c r="F96" i="34"/>
  <c r="G96" i="34"/>
  <c r="G88" i="34"/>
  <c r="E93" i="34"/>
  <c r="E96" i="34" s="1"/>
  <c r="E88" i="34"/>
  <c r="D93" i="34"/>
  <c r="D96" i="34" s="1"/>
  <c r="D88" i="34"/>
  <c r="H88" i="34"/>
  <c r="C88" i="34"/>
  <c r="C96" i="34"/>
  <c r="C98" i="34" s="1"/>
  <c r="L80" i="33"/>
  <c r="M9" i="33" s="1"/>
  <c r="M27" i="33" s="1"/>
  <c r="K15" i="33"/>
  <c r="J15" i="33"/>
  <c r="L16" i="33"/>
  <c r="K79" i="33"/>
  <c r="K81" i="33" s="1"/>
  <c r="H10" i="33"/>
  <c r="C74" i="33"/>
  <c r="E43" i="33"/>
  <c r="E74" i="33" s="1"/>
  <c r="B84" i="33" s="1"/>
  <c r="B86" i="33" s="1"/>
  <c r="B27" i="33" l="1"/>
  <c r="M28" i="33"/>
  <c r="C34" i="33"/>
  <c r="B33" i="33"/>
  <c r="D97" i="34"/>
  <c r="D98" i="34" s="1"/>
  <c r="M10" i="33"/>
  <c r="M15" i="33" s="1"/>
  <c r="B9" i="33"/>
  <c r="J16" i="33"/>
  <c r="I79" i="33"/>
  <c r="I81" i="33" s="1"/>
  <c r="K16" i="33"/>
  <c r="J79" i="33"/>
  <c r="J81" i="33" s="1"/>
  <c r="I14" i="33"/>
  <c r="I15" i="33" s="1"/>
  <c r="C86" i="33"/>
  <c r="M34" i="33" l="1"/>
  <c r="M35" i="33" s="1"/>
  <c r="B28" i="33"/>
  <c r="C35" i="33"/>
  <c r="B38" i="33"/>
  <c r="B34" i="33"/>
  <c r="E97" i="34"/>
  <c r="E98" i="34" s="1"/>
  <c r="F97" i="34" s="1"/>
  <c r="F98" i="34" s="1"/>
  <c r="G97" i="34" s="1"/>
  <c r="G98" i="34" s="1"/>
  <c r="H97" i="34" s="1"/>
  <c r="H98" i="34" s="1"/>
  <c r="I97" i="34" s="1"/>
  <c r="I98" i="34" s="1"/>
  <c r="J97" i="34" s="1"/>
  <c r="J98" i="34" s="1"/>
  <c r="K97" i="34" s="1"/>
  <c r="K98" i="34" s="1"/>
  <c r="L97" i="34" s="1"/>
  <c r="L98" i="34" s="1"/>
  <c r="M97" i="34" s="1"/>
  <c r="M98" i="34" s="1"/>
  <c r="B10" i="33"/>
  <c r="L79" i="33"/>
  <c r="M16" i="33"/>
  <c r="I16" i="33"/>
  <c r="H79" i="33"/>
  <c r="H81" i="33" s="1"/>
  <c r="H14" i="33"/>
  <c r="H15" i="33" s="1"/>
  <c r="D86" i="33"/>
  <c r="B35" i="33" l="1"/>
  <c r="B37" i="33"/>
  <c r="C100" i="34"/>
  <c r="J99" i="33"/>
  <c r="B99" i="33"/>
  <c r="J87" i="33"/>
  <c r="D91" i="33"/>
  <c r="C87" i="33"/>
  <c r="D99" i="33"/>
  <c r="D87" i="33"/>
  <c r="E91" i="33"/>
  <c r="F99" i="33"/>
  <c r="L81" i="33"/>
  <c r="G91" i="33"/>
  <c r="E87" i="33"/>
  <c r="G87" i="33"/>
  <c r="I87" i="33"/>
  <c r="K99" i="33"/>
  <c r="C91" i="33"/>
  <c r="K87" i="33"/>
  <c r="C99" i="33"/>
  <c r="K91" i="33"/>
  <c r="E99" i="33"/>
  <c r="F87" i="33"/>
  <c r="F91" i="33"/>
  <c r="H99" i="33"/>
  <c r="B87" i="33"/>
  <c r="F95" i="33"/>
  <c r="I95" i="33"/>
  <c r="H91" i="33"/>
  <c r="J95" i="33"/>
  <c r="I91" i="33"/>
  <c r="E95" i="33"/>
  <c r="B95" i="33"/>
  <c r="G95" i="33"/>
  <c r="H95" i="33"/>
  <c r="I99" i="33"/>
  <c r="G99" i="33"/>
  <c r="K95" i="33"/>
  <c r="J91" i="33"/>
  <c r="C95" i="33"/>
  <c r="B91" i="33"/>
  <c r="H87" i="33"/>
  <c r="D95" i="33"/>
  <c r="H16" i="33"/>
  <c r="G79" i="33"/>
  <c r="G81" i="33" s="1"/>
  <c r="G14" i="33"/>
  <c r="G15" i="33" s="1"/>
  <c r="E86" i="33"/>
  <c r="F79" i="33" l="1"/>
  <c r="F81" i="33" s="1"/>
  <c r="G16" i="33"/>
  <c r="F14" i="33"/>
  <c r="F15" i="33" s="1"/>
  <c r="F86" i="33"/>
  <c r="F16" i="33" l="1"/>
  <c r="E79" i="33"/>
  <c r="E81" i="33" s="1"/>
  <c r="E14" i="33"/>
  <c r="E15" i="33" s="1"/>
  <c r="G86" i="33"/>
  <c r="D14" i="33" l="1"/>
  <c r="D15" i="33" s="1"/>
  <c r="D79" i="33"/>
  <c r="D81" i="33" s="1"/>
  <c r="E16" i="33"/>
  <c r="H86" i="33"/>
  <c r="C79" i="33" l="1"/>
  <c r="C81" i="33" s="1"/>
  <c r="D16" i="33"/>
  <c r="C14" i="33"/>
  <c r="B14" i="33" s="1"/>
  <c r="I86" i="33"/>
  <c r="D129" i="32"/>
  <c r="E77" i="32"/>
  <c r="F77" i="32"/>
  <c r="G77" i="32"/>
  <c r="G134" i="32" s="1"/>
  <c r="H77" i="32"/>
  <c r="H134" i="32" s="1"/>
  <c r="I77" i="32"/>
  <c r="I134" i="32" s="1"/>
  <c r="J77" i="32"/>
  <c r="K77" i="32"/>
  <c r="L77" i="32"/>
  <c r="M77" i="32"/>
  <c r="M134" i="32" s="1"/>
  <c r="N77" i="32"/>
  <c r="N134" i="32" s="1"/>
  <c r="D77" i="32"/>
  <c r="E76" i="32"/>
  <c r="F76" i="32"/>
  <c r="G76" i="32"/>
  <c r="H76" i="32"/>
  <c r="I76" i="32"/>
  <c r="J76" i="32"/>
  <c r="K76" i="32"/>
  <c r="L76" i="32"/>
  <c r="M76" i="32"/>
  <c r="N76" i="32"/>
  <c r="N133" i="32" s="1"/>
  <c r="N135" i="32" s="1"/>
  <c r="N136" i="32" s="1"/>
  <c r="D76" i="32"/>
  <c r="D133" i="32" s="1"/>
  <c r="D73" i="32"/>
  <c r="D130" i="32" s="1"/>
  <c r="C130" i="32" s="1"/>
  <c r="D72" i="32"/>
  <c r="D71" i="32"/>
  <c r="D128" i="32" s="1"/>
  <c r="C128" i="32" s="1"/>
  <c r="C71" i="32"/>
  <c r="J100" i="32"/>
  <c r="K100" i="32"/>
  <c r="L100" i="32"/>
  <c r="M100" i="32"/>
  <c r="N100" i="32"/>
  <c r="J101" i="32"/>
  <c r="K101" i="32"/>
  <c r="L101" i="32"/>
  <c r="M101" i="32"/>
  <c r="N101" i="32"/>
  <c r="J102" i="32"/>
  <c r="K102" i="32"/>
  <c r="L102" i="32"/>
  <c r="M102" i="32"/>
  <c r="N102" i="32"/>
  <c r="J103" i="32"/>
  <c r="K103" i="32"/>
  <c r="L103" i="32"/>
  <c r="M103" i="32"/>
  <c r="N103" i="32"/>
  <c r="J139" i="32"/>
  <c r="J142" i="32" s="1"/>
  <c r="J143" i="32" s="1"/>
  <c r="K139" i="32"/>
  <c r="L139" i="32"/>
  <c r="L142" i="32" s="1"/>
  <c r="L143" i="32" s="1"/>
  <c r="M139" i="32"/>
  <c r="M142" i="32" s="1"/>
  <c r="M143" i="32" s="1"/>
  <c r="N139" i="32"/>
  <c r="N142" i="32" s="1"/>
  <c r="N143" i="32" s="1"/>
  <c r="J140" i="32"/>
  <c r="K140" i="32"/>
  <c r="L140" i="32"/>
  <c r="M140" i="32"/>
  <c r="N140" i="32"/>
  <c r="J141" i="32"/>
  <c r="K141" i="32"/>
  <c r="K142" i="32" s="1"/>
  <c r="K143" i="32" s="1"/>
  <c r="K145" i="32" s="1"/>
  <c r="K148" i="32" s="1"/>
  <c r="L141" i="32"/>
  <c r="M141" i="32"/>
  <c r="N141" i="32"/>
  <c r="J133" i="32"/>
  <c r="J135" i="32" s="1"/>
  <c r="J136" i="32" s="1"/>
  <c r="K133" i="32"/>
  <c r="L133" i="32"/>
  <c r="M133" i="32"/>
  <c r="M135" i="32" s="1"/>
  <c r="M136" i="32" s="1"/>
  <c r="J134" i="32"/>
  <c r="K134" i="32"/>
  <c r="L134" i="32"/>
  <c r="K135" i="32"/>
  <c r="L135" i="32"/>
  <c r="L136" i="32" s="1"/>
  <c r="K136" i="32"/>
  <c r="J106" i="32"/>
  <c r="K106" i="32"/>
  <c r="L106" i="32"/>
  <c r="M106" i="32"/>
  <c r="N106" i="32"/>
  <c r="J107" i="32"/>
  <c r="K107" i="32"/>
  <c r="L107" i="32"/>
  <c r="M107" i="32"/>
  <c r="N107" i="32"/>
  <c r="J108" i="32"/>
  <c r="K108" i="32"/>
  <c r="L108" i="32"/>
  <c r="M108" i="32"/>
  <c r="N108" i="32"/>
  <c r="J109" i="32"/>
  <c r="K109" i="32"/>
  <c r="L109" i="32"/>
  <c r="M109" i="32"/>
  <c r="N109" i="32"/>
  <c r="J110" i="32"/>
  <c r="K110" i="32"/>
  <c r="L110" i="32"/>
  <c r="M110" i="32"/>
  <c r="N110" i="32"/>
  <c r="J111" i="32"/>
  <c r="K111" i="32"/>
  <c r="L111" i="32"/>
  <c r="M111" i="32"/>
  <c r="N111" i="32"/>
  <c r="J112" i="32"/>
  <c r="K112" i="32"/>
  <c r="L112" i="32"/>
  <c r="M112" i="32"/>
  <c r="N112" i="32"/>
  <c r="J113" i="32"/>
  <c r="K113" i="32"/>
  <c r="L113" i="32"/>
  <c r="M113" i="32"/>
  <c r="N113" i="32"/>
  <c r="J114" i="32"/>
  <c r="K114" i="32"/>
  <c r="L114" i="32"/>
  <c r="M114" i="32"/>
  <c r="N114" i="32"/>
  <c r="J115" i="32"/>
  <c r="K115" i="32"/>
  <c r="L115" i="32"/>
  <c r="M115" i="32"/>
  <c r="N115" i="32"/>
  <c r="J116" i="32"/>
  <c r="K116" i="32"/>
  <c r="L116" i="32"/>
  <c r="M116" i="32"/>
  <c r="N116" i="32"/>
  <c r="J117" i="32"/>
  <c r="K117" i="32"/>
  <c r="L117" i="32"/>
  <c r="M117" i="32"/>
  <c r="N117" i="32"/>
  <c r="J118" i="32"/>
  <c r="K118" i="32"/>
  <c r="L118" i="32"/>
  <c r="M118" i="32"/>
  <c r="N118" i="32"/>
  <c r="J119" i="32"/>
  <c r="K119" i="32"/>
  <c r="L119" i="32"/>
  <c r="M119" i="32"/>
  <c r="N119" i="32"/>
  <c r="J120" i="32"/>
  <c r="K120" i="32"/>
  <c r="L120" i="32"/>
  <c r="M120" i="32"/>
  <c r="N120" i="32"/>
  <c r="J121" i="32"/>
  <c r="K121" i="32"/>
  <c r="L121" i="32"/>
  <c r="M121" i="32"/>
  <c r="N121" i="32"/>
  <c r="J122" i="32"/>
  <c r="K122" i="32"/>
  <c r="L122" i="32"/>
  <c r="M122" i="32"/>
  <c r="N122" i="32"/>
  <c r="J123" i="32"/>
  <c r="K123" i="32"/>
  <c r="L123" i="32"/>
  <c r="M123" i="32"/>
  <c r="N123" i="32"/>
  <c r="J124" i="32"/>
  <c r="K124" i="32"/>
  <c r="L124" i="32"/>
  <c r="M124" i="32"/>
  <c r="N124" i="32"/>
  <c r="J85" i="32"/>
  <c r="K85" i="32"/>
  <c r="K86" i="32" s="1"/>
  <c r="L85" i="32"/>
  <c r="L86" i="32" s="1"/>
  <c r="M85" i="32"/>
  <c r="M86" i="32" s="1"/>
  <c r="N85" i="32"/>
  <c r="N86" i="32" s="1"/>
  <c r="J86" i="32"/>
  <c r="K78" i="32"/>
  <c r="K79" i="32" s="1"/>
  <c r="L78" i="32"/>
  <c r="L79" i="32" s="1"/>
  <c r="M78" i="32"/>
  <c r="M79" i="32" s="1"/>
  <c r="N78" i="32"/>
  <c r="N79" i="32" s="1"/>
  <c r="J78" i="32"/>
  <c r="J79" i="32" s="1"/>
  <c r="J55" i="32"/>
  <c r="K55" i="32"/>
  <c r="L55" i="32"/>
  <c r="M55" i="32"/>
  <c r="M61" i="32" s="1"/>
  <c r="M62" i="32" s="1"/>
  <c r="M67" i="32" s="1"/>
  <c r="N55" i="32"/>
  <c r="N61" i="32" s="1"/>
  <c r="N62" i="32" s="1"/>
  <c r="N67" i="32" s="1"/>
  <c r="J58" i="32"/>
  <c r="K58" i="32"/>
  <c r="L58" i="32"/>
  <c r="M58" i="32"/>
  <c r="N58" i="32"/>
  <c r="J61" i="32"/>
  <c r="J62" i="32" s="1"/>
  <c r="J67" i="32" s="1"/>
  <c r="K61" i="32"/>
  <c r="K62" i="32" s="1"/>
  <c r="K67" i="32" s="1"/>
  <c r="L61" i="32"/>
  <c r="L62" i="32" s="1"/>
  <c r="L67" i="32" s="1"/>
  <c r="J66" i="32"/>
  <c r="K66" i="32"/>
  <c r="L66" i="32"/>
  <c r="M66" i="32"/>
  <c r="N66" i="32"/>
  <c r="J46" i="32"/>
  <c r="K46" i="32"/>
  <c r="L46" i="32"/>
  <c r="M46" i="32"/>
  <c r="N46" i="32"/>
  <c r="J21" i="32"/>
  <c r="K21" i="32"/>
  <c r="L21" i="32"/>
  <c r="M21" i="32"/>
  <c r="M27" i="32" s="1"/>
  <c r="M28" i="32" s="1"/>
  <c r="M33" i="32" s="1"/>
  <c r="N21" i="32"/>
  <c r="N27" i="32" s="1"/>
  <c r="N28" i="32" s="1"/>
  <c r="N33" i="32" s="1"/>
  <c r="J24" i="32"/>
  <c r="J27" i="32" s="1"/>
  <c r="J28" i="32" s="1"/>
  <c r="J33" i="32" s="1"/>
  <c r="J35" i="32" s="1"/>
  <c r="K34" i="32" s="1"/>
  <c r="K35" i="32" s="1"/>
  <c r="L34" i="32" s="1"/>
  <c r="L35" i="32" s="1"/>
  <c r="M34" i="32" s="1"/>
  <c r="M35" i="32" s="1"/>
  <c r="N34" i="32" s="1"/>
  <c r="N35" i="32" s="1"/>
  <c r="K24" i="32"/>
  <c r="L24" i="32"/>
  <c r="M24" i="32"/>
  <c r="N24" i="32"/>
  <c r="K27" i="32"/>
  <c r="K28" i="32" s="1"/>
  <c r="K33" i="32" s="1"/>
  <c r="L27" i="32"/>
  <c r="L28" i="32" s="1"/>
  <c r="L33" i="32" s="1"/>
  <c r="J32" i="32"/>
  <c r="K32" i="32"/>
  <c r="L32" i="32"/>
  <c r="M32" i="32"/>
  <c r="N32" i="32"/>
  <c r="J34" i="32"/>
  <c r="J12" i="32"/>
  <c r="K12" i="32"/>
  <c r="L12" i="32"/>
  <c r="M12" i="32"/>
  <c r="N12" i="32"/>
  <c r="D142" i="32"/>
  <c r="D143" i="32" s="1"/>
  <c r="I141" i="32"/>
  <c r="H141" i="32"/>
  <c r="G141" i="32"/>
  <c r="F141" i="32"/>
  <c r="F142" i="32" s="1"/>
  <c r="F143" i="32" s="1"/>
  <c r="E141" i="32"/>
  <c r="E142" i="32" s="1"/>
  <c r="E143" i="32" s="1"/>
  <c r="D141" i="32"/>
  <c r="C141" i="32"/>
  <c r="I140" i="32"/>
  <c r="C140" i="32" s="1"/>
  <c r="H140" i="32"/>
  <c r="G140" i="32"/>
  <c r="F140" i="32"/>
  <c r="E140" i="32"/>
  <c r="D140" i="32"/>
  <c r="I139" i="32"/>
  <c r="I142" i="32" s="1"/>
  <c r="I143" i="32" s="1"/>
  <c r="H139" i="32"/>
  <c r="H142" i="32" s="1"/>
  <c r="H143" i="32" s="1"/>
  <c r="G139" i="32"/>
  <c r="C139" i="32" s="1"/>
  <c r="F139" i="32"/>
  <c r="E139" i="32"/>
  <c r="D139" i="32"/>
  <c r="A138" i="32"/>
  <c r="C129" i="32"/>
  <c r="I122" i="32"/>
  <c r="H122" i="32"/>
  <c r="G122" i="32"/>
  <c r="F122" i="32"/>
  <c r="E122" i="32"/>
  <c r="D122" i="32"/>
  <c r="C122" i="32"/>
  <c r="I121" i="32"/>
  <c r="H121" i="32"/>
  <c r="G121" i="32"/>
  <c r="F121" i="32"/>
  <c r="E121" i="32"/>
  <c r="D121" i="32"/>
  <c r="I120" i="32"/>
  <c r="H120" i="32"/>
  <c r="G120" i="32"/>
  <c r="F120" i="32"/>
  <c r="E120" i="32"/>
  <c r="D120" i="32"/>
  <c r="I117" i="32"/>
  <c r="H117" i="32"/>
  <c r="G117" i="32"/>
  <c r="F117" i="32"/>
  <c r="E117" i="32"/>
  <c r="D117" i="32"/>
  <c r="I116" i="32"/>
  <c r="H116" i="32"/>
  <c r="G116" i="32"/>
  <c r="F116" i="32"/>
  <c r="E116" i="32"/>
  <c r="D116" i="32"/>
  <c r="I114" i="32"/>
  <c r="H114" i="32"/>
  <c r="G114" i="32"/>
  <c r="F114" i="32"/>
  <c r="E114" i="32"/>
  <c r="D114" i="32"/>
  <c r="C114" i="32"/>
  <c r="I113" i="32"/>
  <c r="C113" i="32" s="1"/>
  <c r="H113" i="32"/>
  <c r="G113" i="32"/>
  <c r="F113" i="32"/>
  <c r="E113" i="32"/>
  <c r="D113" i="32"/>
  <c r="G112" i="32"/>
  <c r="I111" i="32"/>
  <c r="H111" i="32"/>
  <c r="G111" i="32"/>
  <c r="F111" i="32"/>
  <c r="E111" i="32"/>
  <c r="D111" i="32"/>
  <c r="I110" i="32"/>
  <c r="H110" i="32"/>
  <c r="G110" i="32"/>
  <c r="F110" i="32"/>
  <c r="E110" i="32"/>
  <c r="D110" i="32"/>
  <c r="I109" i="32"/>
  <c r="H109" i="32"/>
  <c r="G109" i="32"/>
  <c r="F109" i="32"/>
  <c r="E109" i="32"/>
  <c r="D109" i="32"/>
  <c r="I108" i="32"/>
  <c r="H108" i="32"/>
  <c r="G108" i="32"/>
  <c r="F108" i="32"/>
  <c r="E108" i="32"/>
  <c r="D108" i="32"/>
  <c r="C108" i="32"/>
  <c r="I107" i="32"/>
  <c r="H107" i="32"/>
  <c r="G107" i="32"/>
  <c r="F107" i="32"/>
  <c r="E107" i="32"/>
  <c r="D107" i="32"/>
  <c r="I106" i="32"/>
  <c r="H106" i="32"/>
  <c r="G106" i="32"/>
  <c r="F106" i="32"/>
  <c r="E106" i="32"/>
  <c r="D106" i="32"/>
  <c r="C106" i="32"/>
  <c r="H103" i="32"/>
  <c r="I102" i="32"/>
  <c r="H102" i="32"/>
  <c r="G102" i="32"/>
  <c r="C102" i="32" s="1"/>
  <c r="F102" i="32"/>
  <c r="E102" i="32"/>
  <c r="D102" i="32"/>
  <c r="I101" i="32"/>
  <c r="H101" i="32"/>
  <c r="G101" i="32"/>
  <c r="F101" i="32"/>
  <c r="C101" i="32" s="1"/>
  <c r="E101" i="32"/>
  <c r="D101" i="32"/>
  <c r="I100" i="32"/>
  <c r="H100" i="32"/>
  <c r="G100" i="32"/>
  <c r="F100" i="32"/>
  <c r="E100" i="32"/>
  <c r="D100" i="32"/>
  <c r="C100" i="32" s="1"/>
  <c r="D91" i="32"/>
  <c r="I86" i="32"/>
  <c r="H86" i="32"/>
  <c r="I85" i="32"/>
  <c r="H85" i="32"/>
  <c r="G85" i="32"/>
  <c r="G86" i="32" s="1"/>
  <c r="F85" i="32"/>
  <c r="F86" i="32" s="1"/>
  <c r="E85" i="32"/>
  <c r="E86" i="32" s="1"/>
  <c r="D85" i="32"/>
  <c r="D86" i="32" s="1"/>
  <c r="C84" i="32"/>
  <c r="C83" i="32"/>
  <c r="C82" i="32"/>
  <c r="H78" i="32"/>
  <c r="H79" i="32" s="1"/>
  <c r="H87" i="32" s="1"/>
  <c r="G78" i="32"/>
  <c r="G79" i="32" s="1"/>
  <c r="F78" i="32"/>
  <c r="F79" i="32" s="1"/>
  <c r="F134" i="32"/>
  <c r="E134" i="32"/>
  <c r="D134" i="32"/>
  <c r="I133" i="32"/>
  <c r="I135" i="32" s="1"/>
  <c r="I136" i="32" s="1"/>
  <c r="I145" i="32" s="1"/>
  <c r="H133" i="32"/>
  <c r="H135" i="32" s="1"/>
  <c r="H136" i="32" s="1"/>
  <c r="H145" i="32" s="1"/>
  <c r="G133" i="32"/>
  <c r="G135" i="32" s="1"/>
  <c r="G136" i="32" s="1"/>
  <c r="F133" i="32"/>
  <c r="F135" i="32" s="1"/>
  <c r="F136" i="32" s="1"/>
  <c r="E133" i="32"/>
  <c r="E135" i="32" s="1"/>
  <c r="E136" i="32" s="1"/>
  <c r="C72" i="32"/>
  <c r="I66" i="32"/>
  <c r="I123" i="32" s="1"/>
  <c r="H66" i="32"/>
  <c r="H123" i="32" s="1"/>
  <c r="G66" i="32"/>
  <c r="G123" i="32" s="1"/>
  <c r="F66" i="32"/>
  <c r="F123" i="32" s="1"/>
  <c r="E66" i="32"/>
  <c r="E123" i="32" s="1"/>
  <c r="D66" i="32"/>
  <c r="D123" i="32" s="1"/>
  <c r="C123" i="32" s="1"/>
  <c r="C65" i="32"/>
  <c r="C64" i="32"/>
  <c r="C63" i="32"/>
  <c r="E61" i="32"/>
  <c r="C60" i="32"/>
  <c r="C59" i="32"/>
  <c r="I58" i="32"/>
  <c r="I115" i="32" s="1"/>
  <c r="H58" i="32"/>
  <c r="H115" i="32" s="1"/>
  <c r="G58" i="32"/>
  <c r="G115" i="32" s="1"/>
  <c r="F58" i="32"/>
  <c r="F115" i="32" s="1"/>
  <c r="E58" i="32"/>
  <c r="E115" i="32" s="1"/>
  <c r="D58" i="32"/>
  <c r="D61" i="32" s="1"/>
  <c r="C56" i="32"/>
  <c r="I55" i="32"/>
  <c r="I61" i="32" s="1"/>
  <c r="I118" i="32" s="1"/>
  <c r="H55" i="32"/>
  <c r="H112" i="32" s="1"/>
  <c r="G55" i="32"/>
  <c r="G61" i="32" s="1"/>
  <c r="F55" i="32"/>
  <c r="F112" i="32" s="1"/>
  <c r="E55" i="32"/>
  <c r="E112" i="32" s="1"/>
  <c r="D55" i="32"/>
  <c r="C55" i="32" s="1"/>
  <c r="C54" i="32"/>
  <c r="C53" i="32"/>
  <c r="C52" i="32"/>
  <c r="C51" i="32"/>
  <c r="C50" i="32"/>
  <c r="C49" i="32"/>
  <c r="I46" i="32"/>
  <c r="H46" i="32"/>
  <c r="G46" i="32"/>
  <c r="G103" i="32" s="1"/>
  <c r="F46" i="32"/>
  <c r="F103" i="32" s="1"/>
  <c r="E46" i="32"/>
  <c r="E62" i="32" s="1"/>
  <c r="D46" i="32"/>
  <c r="D103" i="32" s="1"/>
  <c r="C46" i="32"/>
  <c r="C45" i="32"/>
  <c r="C44" i="32"/>
  <c r="C43" i="32"/>
  <c r="D34" i="32"/>
  <c r="I32" i="32"/>
  <c r="H32" i="32"/>
  <c r="G32" i="32"/>
  <c r="F32" i="32"/>
  <c r="C32" i="32" s="1"/>
  <c r="E32" i="32"/>
  <c r="D32" i="32"/>
  <c r="C31" i="32"/>
  <c r="C30" i="32"/>
  <c r="C29" i="32"/>
  <c r="H27" i="32"/>
  <c r="G27" i="32"/>
  <c r="C26" i="32"/>
  <c r="C25" i="32"/>
  <c r="I24" i="32"/>
  <c r="H24" i="32"/>
  <c r="C24" i="32" s="1"/>
  <c r="G24" i="32"/>
  <c r="F24" i="32"/>
  <c r="E24" i="32"/>
  <c r="D24" i="32"/>
  <c r="C23" i="32"/>
  <c r="C22" i="32"/>
  <c r="I21" i="32"/>
  <c r="I27" i="32" s="1"/>
  <c r="I28" i="32" s="1"/>
  <c r="I33" i="32" s="1"/>
  <c r="H21" i="32"/>
  <c r="G21" i="32"/>
  <c r="F21" i="32"/>
  <c r="F27" i="32" s="1"/>
  <c r="E21" i="32"/>
  <c r="E27" i="32" s="1"/>
  <c r="E28" i="32" s="1"/>
  <c r="E33" i="32" s="1"/>
  <c r="D21" i="32"/>
  <c r="D27" i="32" s="1"/>
  <c r="C21" i="32"/>
  <c r="C20" i="32"/>
  <c r="C19" i="32"/>
  <c r="C18" i="32"/>
  <c r="C17" i="32"/>
  <c r="C16" i="32"/>
  <c r="C15" i="32"/>
  <c r="I12" i="32"/>
  <c r="H12" i="32"/>
  <c r="H28" i="32" s="1"/>
  <c r="H33" i="32" s="1"/>
  <c r="G12" i="32"/>
  <c r="G28" i="32" s="1"/>
  <c r="G33" i="32" s="1"/>
  <c r="F12" i="32"/>
  <c r="E12" i="32"/>
  <c r="D12" i="32"/>
  <c r="C11" i="32"/>
  <c r="C10" i="32"/>
  <c r="C9" i="32"/>
  <c r="C73" i="32" l="1"/>
  <c r="C15" i="33"/>
  <c r="J86" i="33"/>
  <c r="C134" i="32"/>
  <c r="J87" i="32"/>
  <c r="J90" i="32" s="1"/>
  <c r="N87" i="32"/>
  <c r="N90" i="32" s="1"/>
  <c r="N145" i="32"/>
  <c r="N148" i="32" s="1"/>
  <c r="M87" i="32"/>
  <c r="M90" i="32" s="1"/>
  <c r="M145" i="32"/>
  <c r="M148" i="32" s="1"/>
  <c r="L87" i="32"/>
  <c r="L90" i="32" s="1"/>
  <c r="L145" i="32"/>
  <c r="L148" i="32" s="1"/>
  <c r="K87" i="32"/>
  <c r="K90" i="32" s="1"/>
  <c r="J145" i="32"/>
  <c r="J148" i="32" s="1"/>
  <c r="I78" i="32"/>
  <c r="I79" i="32" s="1"/>
  <c r="I87" i="32" s="1"/>
  <c r="C111" i="32"/>
  <c r="C120" i="32"/>
  <c r="C109" i="32"/>
  <c r="C116" i="32"/>
  <c r="C117" i="32"/>
  <c r="C121" i="32"/>
  <c r="C107" i="32"/>
  <c r="C110" i="32"/>
  <c r="G118" i="32"/>
  <c r="G62" i="32"/>
  <c r="E67" i="32"/>
  <c r="E119" i="32"/>
  <c r="D118" i="32"/>
  <c r="D62" i="32"/>
  <c r="F87" i="32"/>
  <c r="G87" i="32"/>
  <c r="D28" i="32"/>
  <c r="C27" i="32"/>
  <c r="F28" i="32"/>
  <c r="F33" i="32" s="1"/>
  <c r="I62" i="32"/>
  <c r="C133" i="32"/>
  <c r="D135" i="32"/>
  <c r="C135" i="32" s="1"/>
  <c r="E145" i="32"/>
  <c r="E118" i="32"/>
  <c r="F145" i="32"/>
  <c r="C86" i="32"/>
  <c r="F61" i="32"/>
  <c r="C12" i="32"/>
  <c r="H61" i="32"/>
  <c r="E103" i="32"/>
  <c r="D112" i="32"/>
  <c r="D74" i="32"/>
  <c r="D78" i="32"/>
  <c r="C85" i="32"/>
  <c r="D131" i="32"/>
  <c r="C58" i="32"/>
  <c r="C76" i="32"/>
  <c r="E78" i="32"/>
  <c r="E79" i="32" s="1"/>
  <c r="E87" i="32" s="1"/>
  <c r="I103" i="32"/>
  <c r="I112" i="32"/>
  <c r="D115" i="32"/>
  <c r="C115" i="32" s="1"/>
  <c r="C77" i="32"/>
  <c r="G142" i="32"/>
  <c r="G143" i="32" s="1"/>
  <c r="G145" i="32" s="1"/>
  <c r="C66" i="32"/>
  <c r="C19" i="31"/>
  <c r="D19" i="31"/>
  <c r="E19" i="31"/>
  <c r="F19" i="31"/>
  <c r="G19" i="31"/>
  <c r="H19" i="31"/>
  <c r="I19" i="31"/>
  <c r="J19" i="31"/>
  <c r="K19" i="31"/>
  <c r="L19" i="31"/>
  <c r="M19" i="31"/>
  <c r="N19" i="31"/>
  <c r="O19" i="31"/>
  <c r="B19" i="31"/>
  <c r="C18" i="31"/>
  <c r="D18" i="31"/>
  <c r="E18" i="31"/>
  <c r="F18" i="31"/>
  <c r="G18" i="31"/>
  <c r="H18" i="31"/>
  <c r="I18" i="31"/>
  <c r="J18" i="31"/>
  <c r="K18" i="31"/>
  <c r="L18" i="31"/>
  <c r="M18" i="31"/>
  <c r="N18" i="31"/>
  <c r="O18" i="31"/>
  <c r="B18" i="31"/>
  <c r="C17" i="31"/>
  <c r="D17" i="31"/>
  <c r="E17" i="31"/>
  <c r="F17" i="31"/>
  <c r="G17" i="31"/>
  <c r="H17" i="31"/>
  <c r="I17" i="31"/>
  <c r="J17" i="31"/>
  <c r="K17" i="31"/>
  <c r="L17" i="31"/>
  <c r="M17" i="31"/>
  <c r="N17" i="31"/>
  <c r="O17" i="31"/>
  <c r="B17" i="31"/>
  <c r="C16" i="31"/>
  <c r="D16" i="31"/>
  <c r="E16" i="31"/>
  <c r="F16" i="31"/>
  <c r="G16" i="31"/>
  <c r="H16" i="31"/>
  <c r="I16" i="31"/>
  <c r="J16" i="31"/>
  <c r="K16" i="31"/>
  <c r="L16" i="31"/>
  <c r="M16" i="31"/>
  <c r="N16" i="31"/>
  <c r="O16" i="31"/>
  <c r="B16" i="31"/>
  <c r="C15" i="31"/>
  <c r="D15" i="31"/>
  <c r="E15" i="31"/>
  <c r="F15" i="31"/>
  <c r="G15" i="31"/>
  <c r="H15" i="31"/>
  <c r="I15" i="31"/>
  <c r="J15" i="31"/>
  <c r="K15" i="31"/>
  <c r="L15" i="31"/>
  <c r="M15" i="31"/>
  <c r="N15" i="31"/>
  <c r="O15" i="31"/>
  <c r="B15" i="31"/>
  <c r="C9" i="31"/>
  <c r="D9" i="31"/>
  <c r="E9" i="31"/>
  <c r="F9" i="31"/>
  <c r="G9" i="31"/>
  <c r="H9" i="31"/>
  <c r="I9" i="31"/>
  <c r="J9" i="31"/>
  <c r="K9" i="31"/>
  <c r="L9" i="31"/>
  <c r="M9" i="31"/>
  <c r="N9" i="31"/>
  <c r="O9" i="31"/>
  <c r="B9" i="31"/>
  <c r="C8" i="31"/>
  <c r="D8" i="31"/>
  <c r="E8" i="31"/>
  <c r="F8" i="31"/>
  <c r="G8" i="31"/>
  <c r="H8" i="31"/>
  <c r="I8" i="31"/>
  <c r="J8" i="31"/>
  <c r="K8" i="31"/>
  <c r="L8" i="31"/>
  <c r="M8" i="31"/>
  <c r="N8" i="31"/>
  <c r="O8" i="31"/>
  <c r="B8" i="31"/>
  <c r="C7" i="31"/>
  <c r="D7" i="31"/>
  <c r="E7" i="31"/>
  <c r="F7" i="31"/>
  <c r="G7" i="31"/>
  <c r="H7" i="31"/>
  <c r="I7" i="31"/>
  <c r="J7" i="31"/>
  <c r="K7" i="31"/>
  <c r="L7" i="31"/>
  <c r="M7" i="31"/>
  <c r="N7" i="31"/>
  <c r="O7" i="31"/>
  <c r="B7" i="31"/>
  <c r="C6" i="31"/>
  <c r="D6" i="31"/>
  <c r="E6" i="31"/>
  <c r="F6" i="31"/>
  <c r="G6" i="31"/>
  <c r="H6" i="31"/>
  <c r="I6" i="31"/>
  <c r="J6" i="31"/>
  <c r="K6" i="31"/>
  <c r="L6" i="31"/>
  <c r="M6" i="31"/>
  <c r="N6" i="31"/>
  <c r="O6" i="31"/>
  <c r="B6" i="31"/>
  <c r="C5" i="31"/>
  <c r="D5" i="31"/>
  <c r="E5" i="31"/>
  <c r="F5" i="31"/>
  <c r="G5" i="31"/>
  <c r="H5" i="31"/>
  <c r="I5" i="31"/>
  <c r="J5" i="31"/>
  <c r="K5" i="31"/>
  <c r="L5" i="31"/>
  <c r="M5" i="31"/>
  <c r="N5" i="31"/>
  <c r="O5" i="31"/>
  <c r="B5" i="31"/>
  <c r="P119" i="29"/>
  <c r="O119" i="29"/>
  <c r="N119" i="29"/>
  <c r="M119" i="29"/>
  <c r="L119" i="29"/>
  <c r="K119" i="29"/>
  <c r="J119" i="29"/>
  <c r="I119" i="29"/>
  <c r="H119" i="29"/>
  <c r="G119" i="29"/>
  <c r="F119" i="29"/>
  <c r="E119" i="29"/>
  <c r="D119" i="29"/>
  <c r="C119" i="29"/>
  <c r="P118" i="29"/>
  <c r="O118" i="29"/>
  <c r="N118" i="29"/>
  <c r="M118" i="29"/>
  <c r="L118" i="29"/>
  <c r="K118" i="29"/>
  <c r="J118" i="29"/>
  <c r="I118" i="29"/>
  <c r="H118" i="29"/>
  <c r="G118" i="29"/>
  <c r="F118" i="29"/>
  <c r="E118" i="29"/>
  <c r="D118" i="29"/>
  <c r="C118" i="29"/>
  <c r="P117" i="29"/>
  <c r="O117" i="29"/>
  <c r="N117" i="29"/>
  <c r="M117" i="29"/>
  <c r="L117" i="29"/>
  <c r="K117" i="29"/>
  <c r="J117" i="29"/>
  <c r="I117" i="29"/>
  <c r="H117" i="29"/>
  <c r="G117" i="29"/>
  <c r="F117" i="29"/>
  <c r="E117" i="29"/>
  <c r="D117" i="29"/>
  <c r="C117" i="29"/>
  <c r="O111" i="29"/>
  <c r="E110" i="29"/>
  <c r="N109" i="29"/>
  <c r="P108" i="29"/>
  <c r="O108" i="29"/>
  <c r="O110" i="29" s="1"/>
  <c r="N108" i="29"/>
  <c r="N110" i="29" s="1"/>
  <c r="M108" i="29"/>
  <c r="M109" i="29" s="1"/>
  <c r="L108" i="29"/>
  <c r="K108" i="29"/>
  <c r="J108" i="29"/>
  <c r="I108" i="29"/>
  <c r="H108" i="29"/>
  <c r="G108" i="29"/>
  <c r="G110" i="29" s="1"/>
  <c r="F108" i="29"/>
  <c r="F110" i="29" s="1"/>
  <c r="E108" i="29"/>
  <c r="D108" i="29"/>
  <c r="C108" i="29"/>
  <c r="C109" i="29" s="1"/>
  <c r="P104" i="29"/>
  <c r="P109" i="29" s="1"/>
  <c r="O104" i="29"/>
  <c r="O109" i="29" s="1"/>
  <c r="N104" i="29"/>
  <c r="M104" i="29"/>
  <c r="L104" i="29"/>
  <c r="L109" i="29" s="1"/>
  <c r="K104" i="29"/>
  <c r="K109" i="29" s="1"/>
  <c r="J104" i="29"/>
  <c r="I104" i="29"/>
  <c r="H104" i="29"/>
  <c r="G104" i="29"/>
  <c r="F104" i="29"/>
  <c r="E104" i="29"/>
  <c r="E111" i="29" s="1"/>
  <c r="D104" i="29"/>
  <c r="D110" i="29" s="1"/>
  <c r="C104" i="29"/>
  <c r="C111" i="29" s="1"/>
  <c r="I96" i="29"/>
  <c r="I121" i="29" s="1"/>
  <c r="D96" i="29"/>
  <c r="D121" i="29" s="1"/>
  <c r="P89" i="29"/>
  <c r="P96" i="29" s="1"/>
  <c r="P121" i="29" s="1"/>
  <c r="O89" i="29"/>
  <c r="O96" i="29" s="1"/>
  <c r="O121" i="29" s="1"/>
  <c r="N89" i="29"/>
  <c r="N96" i="29" s="1"/>
  <c r="N121" i="29" s="1"/>
  <c r="M89" i="29"/>
  <c r="M96" i="29" s="1"/>
  <c r="M121" i="29" s="1"/>
  <c r="L89" i="29"/>
  <c r="L96" i="29" s="1"/>
  <c r="L121" i="29" s="1"/>
  <c r="K89" i="29"/>
  <c r="K96" i="29" s="1"/>
  <c r="K121" i="29" s="1"/>
  <c r="J89" i="29"/>
  <c r="J96" i="29" s="1"/>
  <c r="J121" i="29" s="1"/>
  <c r="I89" i="29"/>
  <c r="H89" i="29"/>
  <c r="H96" i="29" s="1"/>
  <c r="H121" i="29" s="1"/>
  <c r="G89" i="29"/>
  <c r="G96" i="29" s="1"/>
  <c r="G121" i="29" s="1"/>
  <c r="F89" i="29"/>
  <c r="F96" i="29" s="1"/>
  <c r="E89" i="29"/>
  <c r="E96" i="29" s="1"/>
  <c r="D89" i="29"/>
  <c r="C89" i="29"/>
  <c r="C96" i="29" s="1"/>
  <c r="C121" i="29" s="1"/>
  <c r="P83" i="29"/>
  <c r="P120" i="29" s="1"/>
  <c r="P71" i="29"/>
  <c r="O71" i="29"/>
  <c r="O83" i="29" s="1"/>
  <c r="O120" i="29" s="1"/>
  <c r="N71" i="29"/>
  <c r="N83" i="29" s="1"/>
  <c r="N120" i="29" s="1"/>
  <c r="M71" i="29"/>
  <c r="M83" i="29" s="1"/>
  <c r="L71" i="29"/>
  <c r="L83" i="29" s="1"/>
  <c r="K71" i="29"/>
  <c r="K83" i="29" s="1"/>
  <c r="J71" i="29"/>
  <c r="J83" i="29" s="1"/>
  <c r="I71" i="29"/>
  <c r="I83" i="29" s="1"/>
  <c r="H71" i="29"/>
  <c r="H83" i="29" s="1"/>
  <c r="G71" i="29"/>
  <c r="G83" i="29" s="1"/>
  <c r="F71" i="29"/>
  <c r="F83" i="29" s="1"/>
  <c r="F120" i="29" s="1"/>
  <c r="E71" i="29"/>
  <c r="E83" i="29" s="1"/>
  <c r="E99" i="29" s="1"/>
  <c r="D71" i="29"/>
  <c r="D83" i="29" s="1"/>
  <c r="C71" i="29"/>
  <c r="C83" i="29" s="1"/>
  <c r="P7" i="29"/>
  <c r="P19" i="29" s="1"/>
  <c r="P25" i="29"/>
  <c r="P32" i="29" s="1"/>
  <c r="P35" i="29" s="1"/>
  <c r="P40" i="29"/>
  <c r="P44" i="29"/>
  <c r="P53" i="29"/>
  <c r="P54" i="29"/>
  <c r="P55" i="29"/>
  <c r="O55" i="29"/>
  <c r="N55" i="29"/>
  <c r="M55" i="29"/>
  <c r="L55" i="29"/>
  <c r="K55" i="29"/>
  <c r="J55" i="29"/>
  <c r="I55" i="29"/>
  <c r="H55" i="29"/>
  <c r="G55" i="29"/>
  <c r="F55" i="29"/>
  <c r="E55" i="29"/>
  <c r="D55" i="29"/>
  <c r="C55" i="29"/>
  <c r="O54" i="29"/>
  <c r="N54" i="29"/>
  <c r="M54" i="29"/>
  <c r="L54" i="29"/>
  <c r="K54" i="29"/>
  <c r="J54" i="29"/>
  <c r="I54" i="29"/>
  <c r="H54" i="29"/>
  <c r="G54" i="29"/>
  <c r="F54" i="29"/>
  <c r="E54" i="29"/>
  <c r="D54" i="29"/>
  <c r="C54" i="29"/>
  <c r="O53" i="29"/>
  <c r="N53" i="29"/>
  <c r="M53" i="29"/>
  <c r="L53" i="29"/>
  <c r="K53" i="29"/>
  <c r="J53" i="29"/>
  <c r="I53" i="29"/>
  <c r="H53" i="29"/>
  <c r="G53" i="29"/>
  <c r="F53" i="29"/>
  <c r="E53" i="29"/>
  <c r="D53" i="29"/>
  <c r="C53" i="29"/>
  <c r="O44" i="29"/>
  <c r="O46" i="29" s="1"/>
  <c r="N44" i="29"/>
  <c r="M44" i="29"/>
  <c r="L44" i="29"/>
  <c r="K44" i="29"/>
  <c r="J44" i="29"/>
  <c r="I44" i="29"/>
  <c r="H44" i="29"/>
  <c r="G44" i="29"/>
  <c r="F44" i="29"/>
  <c r="E44" i="29"/>
  <c r="D44" i="29"/>
  <c r="C44" i="29"/>
  <c r="C45" i="29" s="1"/>
  <c r="O40" i="29"/>
  <c r="N40" i="29"/>
  <c r="N45" i="29" s="1"/>
  <c r="M40" i="29"/>
  <c r="M45" i="29" s="1"/>
  <c r="L40" i="29"/>
  <c r="L46" i="29" s="1"/>
  <c r="K40" i="29"/>
  <c r="K46" i="29" s="1"/>
  <c r="J40" i="29"/>
  <c r="I40" i="29"/>
  <c r="I45" i="29" s="1"/>
  <c r="H40" i="29"/>
  <c r="H45" i="29" s="1"/>
  <c r="G40" i="29"/>
  <c r="G45" i="29" s="1"/>
  <c r="F40" i="29"/>
  <c r="F46" i="29" s="1"/>
  <c r="E40" i="29"/>
  <c r="D40" i="29"/>
  <c r="C40" i="29"/>
  <c r="C47" i="29" s="1"/>
  <c r="N32" i="29"/>
  <c r="M32" i="29"/>
  <c r="M57" i="29" s="1"/>
  <c r="I32" i="29"/>
  <c r="I57" i="29" s="1"/>
  <c r="H32" i="29"/>
  <c r="H57" i="29" s="1"/>
  <c r="D32" i="29"/>
  <c r="D57" i="29" s="1"/>
  <c r="O25" i="29"/>
  <c r="O32" i="29" s="1"/>
  <c r="N25" i="29"/>
  <c r="M25" i="29"/>
  <c r="L25" i="29"/>
  <c r="L32" i="29" s="1"/>
  <c r="K25" i="29"/>
  <c r="K32" i="29" s="1"/>
  <c r="J25" i="29"/>
  <c r="J32" i="29" s="1"/>
  <c r="J57" i="29" s="1"/>
  <c r="I25" i="29"/>
  <c r="H25" i="29"/>
  <c r="G25" i="29"/>
  <c r="G32" i="29" s="1"/>
  <c r="F25" i="29"/>
  <c r="F32" i="29" s="1"/>
  <c r="F57" i="29" s="1"/>
  <c r="E25" i="29"/>
  <c r="E32" i="29" s="1"/>
  <c r="E57" i="29" s="1"/>
  <c r="D25" i="29"/>
  <c r="C25" i="29"/>
  <c r="C32" i="29" s="1"/>
  <c r="L19" i="29"/>
  <c r="L34" i="29" s="1"/>
  <c r="K19" i="29"/>
  <c r="K34" i="29" s="1"/>
  <c r="O7" i="29"/>
  <c r="O19" i="29" s="1"/>
  <c r="N7" i="29"/>
  <c r="N19" i="29" s="1"/>
  <c r="M7" i="29"/>
  <c r="M19" i="29" s="1"/>
  <c r="L7" i="29"/>
  <c r="K7" i="29"/>
  <c r="J7" i="29"/>
  <c r="J19" i="29" s="1"/>
  <c r="I7" i="29"/>
  <c r="I19" i="29" s="1"/>
  <c r="H7" i="29"/>
  <c r="H19" i="29" s="1"/>
  <c r="H56" i="29" s="1"/>
  <c r="G7" i="29"/>
  <c r="G19" i="29" s="1"/>
  <c r="F7" i="29"/>
  <c r="F19" i="29" s="1"/>
  <c r="E7" i="29"/>
  <c r="E19" i="29" s="1"/>
  <c r="D7" i="29"/>
  <c r="D19" i="29" s="1"/>
  <c r="D35" i="29" s="1"/>
  <c r="C7" i="29"/>
  <c r="C19" i="29" s="1"/>
  <c r="A68" i="28"/>
  <c r="E64" i="28"/>
  <c r="C64" i="28"/>
  <c r="B15" i="33" l="1"/>
  <c r="B19" i="33"/>
  <c r="B79" i="33"/>
  <c r="B81" i="33" s="1"/>
  <c r="C16" i="33"/>
  <c r="K86" i="33"/>
  <c r="C112" i="32"/>
  <c r="C103" i="32"/>
  <c r="I67" i="32"/>
  <c r="I119" i="32"/>
  <c r="C78" i="32"/>
  <c r="D136" i="32"/>
  <c r="C131" i="32"/>
  <c r="D79" i="32"/>
  <c r="C74" i="32"/>
  <c r="C143" i="32"/>
  <c r="C28" i="32"/>
  <c r="D33" i="32"/>
  <c r="H118" i="32"/>
  <c r="H62" i="32"/>
  <c r="C62" i="32" s="1"/>
  <c r="F118" i="32"/>
  <c r="F62" i="32"/>
  <c r="D67" i="32"/>
  <c r="D119" i="32"/>
  <c r="C142" i="32"/>
  <c r="C61" i="32"/>
  <c r="E90" i="32"/>
  <c r="E124" i="32"/>
  <c r="E148" i="32" s="1"/>
  <c r="G67" i="32"/>
  <c r="G119" i="32"/>
  <c r="G33" i="29"/>
  <c r="G48" i="29" s="1"/>
  <c r="G56" i="29"/>
  <c r="P33" i="29"/>
  <c r="P34" i="29"/>
  <c r="N35" i="29"/>
  <c r="N56" i="29"/>
  <c r="N34" i="29"/>
  <c r="N46" i="29"/>
  <c r="P45" i="29"/>
  <c r="P50" i="29" s="1"/>
  <c r="G109" i="29"/>
  <c r="D47" i="29"/>
  <c r="H109" i="29"/>
  <c r="P110" i="29"/>
  <c r="E47" i="29"/>
  <c r="I109" i="29"/>
  <c r="M46" i="29"/>
  <c r="F111" i="29"/>
  <c r="I47" i="29"/>
  <c r="J109" i="29"/>
  <c r="D111" i="29"/>
  <c r="C46" i="29"/>
  <c r="P111" i="29"/>
  <c r="N33" i="29"/>
  <c r="L47" i="29"/>
  <c r="J46" i="29"/>
  <c r="L45" i="29"/>
  <c r="O57" i="29"/>
  <c r="E109" i="29"/>
  <c r="F109" i="29"/>
  <c r="J45" i="29"/>
  <c r="D109" i="29"/>
  <c r="C57" i="29"/>
  <c r="O45" i="29"/>
  <c r="K45" i="29"/>
  <c r="C110" i="29"/>
  <c r="G99" i="29"/>
  <c r="G98" i="29"/>
  <c r="G120" i="29"/>
  <c r="G97" i="29"/>
  <c r="H99" i="29"/>
  <c r="H120" i="29"/>
  <c r="H97" i="29"/>
  <c r="H98" i="29"/>
  <c r="E98" i="29"/>
  <c r="E121" i="29"/>
  <c r="E97" i="29"/>
  <c r="F99" i="29"/>
  <c r="F98" i="29"/>
  <c r="F97" i="29"/>
  <c r="F121" i="29"/>
  <c r="K120" i="29"/>
  <c r="K97" i="29"/>
  <c r="K98" i="29"/>
  <c r="K99" i="29"/>
  <c r="M120" i="29"/>
  <c r="M97" i="29"/>
  <c r="M98" i="29"/>
  <c r="M99" i="29"/>
  <c r="I120" i="29"/>
  <c r="I97" i="29"/>
  <c r="I99" i="29"/>
  <c r="I98" i="29"/>
  <c r="J99" i="29"/>
  <c r="J120" i="29"/>
  <c r="J97" i="29"/>
  <c r="J98" i="29"/>
  <c r="L120" i="29"/>
  <c r="L97" i="29"/>
  <c r="L98" i="29"/>
  <c r="L99" i="29"/>
  <c r="F123" i="29"/>
  <c r="F124" i="29"/>
  <c r="F122" i="29"/>
  <c r="F127" i="29" s="1"/>
  <c r="C97" i="29"/>
  <c r="C98" i="29"/>
  <c r="C99" i="29"/>
  <c r="C120" i="29"/>
  <c r="N122" i="29"/>
  <c r="N127" i="29" s="1"/>
  <c r="N123" i="29"/>
  <c r="N124" i="29"/>
  <c r="D98" i="29"/>
  <c r="D99" i="29"/>
  <c r="D120" i="29"/>
  <c r="D97" i="29"/>
  <c r="O122" i="29"/>
  <c r="O127" i="29" s="1"/>
  <c r="O123" i="29"/>
  <c r="O124" i="29"/>
  <c r="P122" i="29"/>
  <c r="P127" i="29" s="1"/>
  <c r="P123" i="29"/>
  <c r="P124" i="29"/>
  <c r="G111" i="29"/>
  <c r="E120" i="29"/>
  <c r="N99" i="29"/>
  <c r="H111" i="29"/>
  <c r="O99" i="29"/>
  <c r="I111" i="29"/>
  <c r="N98" i="29"/>
  <c r="P99" i="29"/>
  <c r="H110" i="29"/>
  <c r="J111" i="29"/>
  <c r="O98" i="29"/>
  <c r="I110" i="29"/>
  <c r="K111" i="29"/>
  <c r="N97" i="29"/>
  <c r="P98" i="29"/>
  <c r="J110" i="29"/>
  <c r="L111" i="29"/>
  <c r="O97" i="29"/>
  <c r="K110" i="29"/>
  <c r="M111" i="29"/>
  <c r="P97" i="29"/>
  <c r="L110" i="29"/>
  <c r="N111" i="29"/>
  <c r="M110" i="29"/>
  <c r="P56" i="29"/>
  <c r="P57" i="29"/>
  <c r="P47" i="29"/>
  <c r="P46" i="29"/>
  <c r="E35" i="29"/>
  <c r="E33" i="29"/>
  <c r="E34" i="29"/>
  <c r="E56" i="29"/>
  <c r="H58" i="29"/>
  <c r="H63" i="29" s="1"/>
  <c r="H59" i="29"/>
  <c r="H60" i="29"/>
  <c r="F35" i="29"/>
  <c r="F33" i="29"/>
  <c r="F34" i="29"/>
  <c r="F56" i="29"/>
  <c r="I56" i="29"/>
  <c r="I33" i="29"/>
  <c r="I34" i="29"/>
  <c r="I35" i="29"/>
  <c r="N50" i="29"/>
  <c r="N48" i="29"/>
  <c r="N49" i="29"/>
  <c r="J56" i="29"/>
  <c r="J33" i="29"/>
  <c r="J34" i="29"/>
  <c r="J35" i="29"/>
  <c r="G57" i="29"/>
  <c r="G34" i="29"/>
  <c r="G35" i="29"/>
  <c r="M34" i="29"/>
  <c r="M35" i="29"/>
  <c r="M33" i="29"/>
  <c r="M56" i="29"/>
  <c r="O33" i="29"/>
  <c r="O35" i="29"/>
  <c r="O34" i="29"/>
  <c r="O56" i="29"/>
  <c r="K57" i="29"/>
  <c r="K33" i="29"/>
  <c r="C34" i="29"/>
  <c r="L57" i="29"/>
  <c r="L33" i="29"/>
  <c r="C35" i="29"/>
  <c r="D34" i="29"/>
  <c r="F47" i="29"/>
  <c r="K56" i="29"/>
  <c r="N57" i="29"/>
  <c r="N59" i="29" s="1"/>
  <c r="H35" i="29"/>
  <c r="D46" i="29"/>
  <c r="G47" i="29"/>
  <c r="L56" i="29"/>
  <c r="C33" i="29"/>
  <c r="E46" i="29"/>
  <c r="H47" i="29"/>
  <c r="K35" i="29"/>
  <c r="D45" i="29"/>
  <c r="J47" i="29"/>
  <c r="H46" i="29"/>
  <c r="K47" i="29"/>
  <c r="F45" i="29"/>
  <c r="I46" i="29"/>
  <c r="H34" i="29"/>
  <c r="G46" i="29"/>
  <c r="L35" i="29"/>
  <c r="E45" i="29"/>
  <c r="H33" i="29"/>
  <c r="M47" i="29"/>
  <c r="D33" i="29"/>
  <c r="N47" i="29"/>
  <c r="C56" i="29"/>
  <c r="O47" i="29"/>
  <c r="D56" i="29"/>
  <c r="C57" i="28"/>
  <c r="E56" i="28"/>
  <c r="C56" i="28"/>
  <c r="A56" i="28"/>
  <c r="B56" i="28"/>
  <c r="B55" i="28"/>
  <c r="C54" i="28"/>
  <c r="E53" i="28"/>
  <c r="E54" i="28" s="1"/>
  <c r="C53" i="28"/>
  <c r="A53" i="28"/>
  <c r="B53" i="28"/>
  <c r="B52" i="28"/>
  <c r="A52" i="28"/>
  <c r="C51" i="28"/>
  <c r="E50" i="28"/>
  <c r="E51" i="28" s="1"/>
  <c r="C50" i="28"/>
  <c r="B50" i="28"/>
  <c r="A50" i="28"/>
  <c r="B49" i="28"/>
  <c r="E47" i="28"/>
  <c r="E48" i="28" s="1"/>
  <c r="C47" i="28"/>
  <c r="C48" i="28" s="1"/>
  <c r="B47" i="28"/>
  <c r="A47" i="28"/>
  <c r="B46" i="28"/>
  <c r="E44" i="28"/>
  <c r="E43" i="28"/>
  <c r="E45" i="28" s="1"/>
  <c r="C44" i="28"/>
  <c r="D44" i="28" s="1"/>
  <c r="C43" i="28"/>
  <c r="A44" i="28"/>
  <c r="A43" i="28"/>
  <c r="B44" i="28"/>
  <c r="B43" i="28"/>
  <c r="B16" i="33" l="1"/>
  <c r="B18" i="33"/>
  <c r="B90" i="33"/>
  <c r="C118" i="32"/>
  <c r="C136" i="32"/>
  <c r="D145" i="32"/>
  <c r="C145" i="32" s="1"/>
  <c r="I90" i="32"/>
  <c r="I124" i="32"/>
  <c r="I148" i="32" s="1"/>
  <c r="C67" i="32"/>
  <c r="D124" i="32"/>
  <c r="F119" i="32"/>
  <c r="C119" i="32" s="1"/>
  <c r="F67" i="32"/>
  <c r="C79" i="32"/>
  <c r="D87" i="32"/>
  <c r="C87" i="32" s="1"/>
  <c r="H67" i="32"/>
  <c r="H119" i="32"/>
  <c r="C33" i="32"/>
  <c r="D35" i="32"/>
  <c r="E34" i="32" s="1"/>
  <c r="E35" i="32" s="1"/>
  <c r="F34" i="32" s="1"/>
  <c r="F35" i="32" s="1"/>
  <c r="G34" i="32" s="1"/>
  <c r="G35" i="32" s="1"/>
  <c r="H34" i="32" s="1"/>
  <c r="H35" i="32" s="1"/>
  <c r="I34" i="32" s="1"/>
  <c r="I35" i="32" s="1"/>
  <c r="G90" i="32"/>
  <c r="G124" i="32"/>
  <c r="G148" i="32" s="1"/>
  <c r="P49" i="29"/>
  <c r="G59" i="29"/>
  <c r="G50" i="29"/>
  <c r="G49" i="29"/>
  <c r="P48" i="29"/>
  <c r="N112" i="29"/>
  <c r="N113" i="29"/>
  <c r="N114" i="29"/>
  <c r="M122" i="29"/>
  <c r="M127" i="29" s="1"/>
  <c r="M123" i="29"/>
  <c r="M124" i="29"/>
  <c r="G124" i="29"/>
  <c r="G123" i="29"/>
  <c r="G122" i="29"/>
  <c r="G127" i="29" s="1"/>
  <c r="O129" i="29"/>
  <c r="O128" i="29"/>
  <c r="D112" i="29"/>
  <c r="D113" i="29"/>
  <c r="D114" i="29"/>
  <c r="L112" i="29"/>
  <c r="L113" i="29"/>
  <c r="L114" i="29"/>
  <c r="D122" i="29"/>
  <c r="D127" i="29" s="1"/>
  <c r="D123" i="29"/>
  <c r="D124" i="29"/>
  <c r="K122" i="29"/>
  <c r="K127" i="29" s="1"/>
  <c r="K123" i="29"/>
  <c r="K124" i="29"/>
  <c r="P128" i="29"/>
  <c r="P129" i="29"/>
  <c r="M112" i="29"/>
  <c r="M113" i="29"/>
  <c r="M114" i="29"/>
  <c r="G114" i="29"/>
  <c r="G113" i="29"/>
  <c r="G112" i="29"/>
  <c r="K112" i="29"/>
  <c r="K113" i="29"/>
  <c r="K114" i="29"/>
  <c r="L122" i="29"/>
  <c r="L127" i="29" s="1"/>
  <c r="L123" i="29"/>
  <c r="L124" i="29"/>
  <c r="J112" i="29"/>
  <c r="J113" i="29"/>
  <c r="J114" i="29"/>
  <c r="F113" i="29"/>
  <c r="F114" i="29"/>
  <c r="F112" i="29"/>
  <c r="J122" i="29"/>
  <c r="J127" i="29" s="1"/>
  <c r="J124" i="29"/>
  <c r="J123" i="29"/>
  <c r="N129" i="29"/>
  <c r="N128" i="29"/>
  <c r="P112" i="29"/>
  <c r="P113" i="29"/>
  <c r="P114" i="29"/>
  <c r="E113" i="29"/>
  <c r="E114" i="29"/>
  <c r="E112" i="29"/>
  <c r="C122" i="29"/>
  <c r="C127" i="29" s="1"/>
  <c r="C123" i="29"/>
  <c r="C124" i="29"/>
  <c r="O112" i="29"/>
  <c r="O113" i="29"/>
  <c r="O114" i="29"/>
  <c r="E123" i="29"/>
  <c r="E124" i="29"/>
  <c r="E122" i="29"/>
  <c r="E127" i="29" s="1"/>
  <c r="I114" i="29"/>
  <c r="I112" i="29"/>
  <c r="I113" i="29"/>
  <c r="I122" i="29"/>
  <c r="I127" i="29" s="1"/>
  <c r="I124" i="29"/>
  <c r="I123" i="29"/>
  <c r="C112" i="29"/>
  <c r="C113" i="29"/>
  <c r="C114" i="29"/>
  <c r="H114" i="29"/>
  <c r="H113" i="29"/>
  <c r="H112" i="29"/>
  <c r="H124" i="29"/>
  <c r="H123" i="29"/>
  <c r="H122" i="29"/>
  <c r="H127" i="29" s="1"/>
  <c r="F128" i="29"/>
  <c r="F129" i="29"/>
  <c r="P60" i="29"/>
  <c r="P58" i="29"/>
  <c r="P63" i="29" s="1"/>
  <c r="P59" i="29"/>
  <c r="O49" i="29"/>
  <c r="O48" i="29"/>
  <c r="O50" i="29"/>
  <c r="M58" i="29"/>
  <c r="M63" i="29" s="1"/>
  <c r="M59" i="29"/>
  <c r="M60" i="29"/>
  <c r="I49" i="29"/>
  <c r="I50" i="29"/>
  <c r="I48" i="29"/>
  <c r="E49" i="29"/>
  <c r="E50" i="29"/>
  <c r="E48" i="29"/>
  <c r="G60" i="29"/>
  <c r="M50" i="29"/>
  <c r="M48" i="29"/>
  <c r="M49" i="29"/>
  <c r="I58" i="29"/>
  <c r="I63" i="29" s="1"/>
  <c r="I59" i="29"/>
  <c r="I60" i="29"/>
  <c r="N58" i="29"/>
  <c r="N63" i="29" s="1"/>
  <c r="K59" i="29"/>
  <c r="K58" i="29"/>
  <c r="K63" i="29" s="1"/>
  <c r="K60" i="29"/>
  <c r="F60" i="29"/>
  <c r="F58" i="29"/>
  <c r="F63" i="29" s="1"/>
  <c r="F59" i="29"/>
  <c r="E60" i="29"/>
  <c r="E58" i="29"/>
  <c r="E63" i="29" s="1"/>
  <c r="E59" i="29"/>
  <c r="F48" i="29"/>
  <c r="F49" i="29"/>
  <c r="F50" i="29"/>
  <c r="J49" i="29"/>
  <c r="J50" i="29"/>
  <c r="J48" i="29"/>
  <c r="D49" i="29"/>
  <c r="D50" i="29"/>
  <c r="D48" i="29"/>
  <c r="H65" i="29"/>
  <c r="H64" i="29"/>
  <c r="N60" i="29"/>
  <c r="H48" i="29"/>
  <c r="H50" i="29"/>
  <c r="H49" i="29"/>
  <c r="L59" i="29"/>
  <c r="L58" i="29"/>
  <c r="L63" i="29" s="1"/>
  <c r="L60" i="29"/>
  <c r="D60" i="29"/>
  <c r="D58" i="29"/>
  <c r="D63" i="29" s="1"/>
  <c r="D59" i="29"/>
  <c r="L50" i="29"/>
  <c r="L48" i="29"/>
  <c r="L49" i="29"/>
  <c r="G58" i="29"/>
  <c r="G63" i="29" s="1"/>
  <c r="C59" i="29"/>
  <c r="C60" i="29"/>
  <c r="C58" i="29"/>
  <c r="C63" i="29" s="1"/>
  <c r="K49" i="29"/>
  <c r="K50" i="29"/>
  <c r="K48" i="29"/>
  <c r="J58" i="29"/>
  <c r="J63" i="29" s="1"/>
  <c r="J60" i="29"/>
  <c r="J59" i="29"/>
  <c r="C50" i="29"/>
  <c r="C49" i="29"/>
  <c r="C48" i="29"/>
  <c r="O58" i="29"/>
  <c r="O63" i="29" s="1"/>
  <c r="O60" i="29"/>
  <c r="O59" i="29"/>
  <c r="C45" i="28"/>
  <c r="B42" i="28"/>
  <c r="E31" i="28"/>
  <c r="D31" i="28" s="1"/>
  <c r="E32" i="28"/>
  <c r="D32" i="28" s="1"/>
  <c r="E33" i="28"/>
  <c r="D33" i="28" s="1"/>
  <c r="E34" i="28"/>
  <c r="E35" i="28"/>
  <c r="E36" i="28"/>
  <c r="E37" i="28"/>
  <c r="E38" i="28"/>
  <c r="E39" i="28"/>
  <c r="E40" i="28"/>
  <c r="D40" i="28" s="1"/>
  <c r="E30" i="28"/>
  <c r="C31" i="28"/>
  <c r="C32" i="28"/>
  <c r="C33" i="28"/>
  <c r="C34" i="28"/>
  <c r="C35" i="28"/>
  <c r="C36" i="28"/>
  <c r="C37" i="28"/>
  <c r="C38" i="28"/>
  <c r="C39" i="28"/>
  <c r="C40" i="28"/>
  <c r="C30" i="28"/>
  <c r="B31" i="28"/>
  <c r="B32" i="28"/>
  <c r="B33" i="28"/>
  <c r="B34" i="28"/>
  <c r="B35" i="28"/>
  <c r="B36" i="28"/>
  <c r="B37" i="28"/>
  <c r="B38" i="28"/>
  <c r="B39" i="28"/>
  <c r="B40" i="28"/>
  <c r="B30" i="28"/>
  <c r="A34" i="28"/>
  <c r="A35" i="28"/>
  <c r="A36" i="28"/>
  <c r="A37" i="28"/>
  <c r="A38" i="28"/>
  <c r="A39" i="28"/>
  <c r="A40" i="28"/>
  <c r="A31" i="28"/>
  <c r="A32" i="28"/>
  <c r="A33" i="28"/>
  <c r="A30" i="28"/>
  <c r="B29" i="28"/>
  <c r="E25" i="28"/>
  <c r="E27" i="28"/>
  <c r="D27" i="28" s="1"/>
  <c r="E24" i="28"/>
  <c r="C25" i="28"/>
  <c r="C27" i="28"/>
  <c r="C24" i="28"/>
  <c r="A25" i="28"/>
  <c r="A26" i="28"/>
  <c r="A27" i="28"/>
  <c r="A24" i="28"/>
  <c r="B25" i="28"/>
  <c r="B26" i="28"/>
  <c r="B27" i="28"/>
  <c r="B24" i="28"/>
  <c r="B23" i="28"/>
  <c r="B22" i="28"/>
  <c r="E8" i="28"/>
  <c r="D8" i="28" s="1"/>
  <c r="E9" i="28"/>
  <c r="D9" i="28" s="1"/>
  <c r="E10" i="28"/>
  <c r="D10" i="28" s="1"/>
  <c r="E11" i="28"/>
  <c r="D11" i="28" s="1"/>
  <c r="E12" i="28"/>
  <c r="E13" i="28"/>
  <c r="E14" i="28"/>
  <c r="D14" i="28" s="1"/>
  <c r="E15" i="28"/>
  <c r="D15" i="28" s="1"/>
  <c r="E16" i="28"/>
  <c r="E17" i="28"/>
  <c r="D17" i="28" s="1"/>
  <c r="E18" i="28"/>
  <c r="E19" i="28"/>
  <c r="D19" i="28" s="1"/>
  <c r="E20" i="28"/>
  <c r="D20" i="28" s="1"/>
  <c r="E21" i="28"/>
  <c r="D21" i="28" s="1"/>
  <c r="E7" i="28"/>
  <c r="C8" i="28"/>
  <c r="C9" i="28"/>
  <c r="C10" i="28"/>
  <c r="C22" i="28" s="1"/>
  <c r="C11" i="28"/>
  <c r="C12" i="28"/>
  <c r="C13" i="28"/>
  <c r="C14" i="28"/>
  <c r="C15" i="28"/>
  <c r="C16" i="28"/>
  <c r="C17" i="28"/>
  <c r="C18" i="28"/>
  <c r="C19" i="28"/>
  <c r="C20" i="28"/>
  <c r="C21" i="28"/>
  <c r="C7" i="28"/>
  <c r="B8" i="28"/>
  <c r="B9" i="28"/>
  <c r="B10" i="28"/>
  <c r="B11" i="28"/>
  <c r="B12" i="28"/>
  <c r="B13" i="28"/>
  <c r="B14" i="28"/>
  <c r="B15" i="28"/>
  <c r="B16" i="28"/>
  <c r="B17" i="28"/>
  <c r="B18" i="28"/>
  <c r="B19" i="28"/>
  <c r="B20" i="28"/>
  <c r="B21" i="28"/>
  <c r="B7" i="28"/>
  <c r="A19" i="28"/>
  <c r="A20" i="28"/>
  <c r="A21" i="28"/>
  <c r="A8" i="28"/>
  <c r="A9" i="28"/>
  <c r="A10" i="28"/>
  <c r="A11" i="28"/>
  <c r="A12" i="28"/>
  <c r="A13" i="28"/>
  <c r="A14" i="28"/>
  <c r="A15" i="28"/>
  <c r="A16" i="28"/>
  <c r="A17" i="28"/>
  <c r="A18" i="28"/>
  <c r="A7" i="28"/>
  <c r="B6" i="28"/>
  <c r="A6" i="28"/>
  <c r="J76" i="28"/>
  <c r="K76" i="28"/>
  <c r="L76" i="28"/>
  <c r="M76" i="28"/>
  <c r="N76" i="28"/>
  <c r="I76" i="28"/>
  <c r="H76" i="28"/>
  <c r="G76" i="28"/>
  <c r="F76" i="28"/>
  <c r="E76" i="28"/>
  <c r="D76" i="28"/>
  <c r="C75" i="28"/>
  <c r="C74" i="28"/>
  <c r="D73" i="28"/>
  <c r="C73" i="28"/>
  <c r="E65" i="28"/>
  <c r="E58" i="28"/>
  <c r="C58" i="28"/>
  <c r="E57" i="28"/>
  <c r="D57" i="28" s="1"/>
  <c r="C90" i="33" l="1"/>
  <c r="H90" i="32"/>
  <c r="H124" i="32"/>
  <c r="H148" i="32" s="1"/>
  <c r="F90" i="32"/>
  <c r="F124" i="32"/>
  <c r="F148" i="32" s="1"/>
  <c r="D148" i="32"/>
  <c r="D90" i="32"/>
  <c r="M129" i="29"/>
  <c r="M128" i="29"/>
  <c r="E128" i="29"/>
  <c r="E129" i="29"/>
  <c r="I128" i="29"/>
  <c r="I129" i="29"/>
  <c r="H128" i="29"/>
  <c r="H129" i="29"/>
  <c r="G128" i="29"/>
  <c r="G129" i="29"/>
  <c r="J128" i="29"/>
  <c r="J129" i="29"/>
  <c r="C128" i="29"/>
  <c r="C129" i="29"/>
  <c r="K128" i="29"/>
  <c r="K129" i="29"/>
  <c r="L128" i="29"/>
  <c r="L129" i="29"/>
  <c r="D128" i="29"/>
  <c r="D129" i="29"/>
  <c r="P64" i="29"/>
  <c r="P65" i="29"/>
  <c r="F64" i="29"/>
  <c r="F65" i="29"/>
  <c r="L64" i="29"/>
  <c r="L65" i="29"/>
  <c r="D64" i="29"/>
  <c r="D65" i="29"/>
  <c r="J64" i="29"/>
  <c r="J65" i="29"/>
  <c r="E64" i="29"/>
  <c r="E65" i="29"/>
  <c r="I64" i="29"/>
  <c r="I65" i="29"/>
  <c r="N65" i="29"/>
  <c r="N64" i="29"/>
  <c r="M65" i="29"/>
  <c r="M64" i="29"/>
  <c r="C64" i="29"/>
  <c r="C65" i="29"/>
  <c r="G64" i="29"/>
  <c r="G65" i="29"/>
  <c r="K64" i="29"/>
  <c r="K65" i="29"/>
  <c r="O65" i="29"/>
  <c r="O64" i="29"/>
  <c r="D25" i="28"/>
  <c r="D18" i="28"/>
  <c r="D39" i="28"/>
  <c r="D16" i="28"/>
  <c r="D38" i="28"/>
  <c r="D37" i="28"/>
  <c r="D36" i="28"/>
  <c r="D13" i="28"/>
  <c r="D35" i="28"/>
  <c r="D12" i="28"/>
  <c r="D34" i="28"/>
  <c r="C41" i="28"/>
  <c r="E22" i="28"/>
  <c r="D22" i="28" s="1"/>
  <c r="E41" i="28"/>
  <c r="C76" i="28"/>
  <c r="D24" i="28"/>
  <c r="D48" i="28"/>
  <c r="D56" i="28"/>
  <c r="D7" i="28"/>
  <c r="D43" i="28"/>
  <c r="D45" i="28"/>
  <c r="D54" i="28"/>
  <c r="D58" i="28"/>
  <c r="D50" i="28"/>
  <c r="D64" i="28"/>
  <c r="D51" i="28"/>
  <c r="D30" i="28"/>
  <c r="D47" i="28"/>
  <c r="D53" i="28"/>
  <c r="D90" i="33" l="1"/>
  <c r="C90" i="32"/>
  <c r="D92" i="32"/>
  <c r="E91" i="32" s="1"/>
  <c r="E92" i="32" s="1"/>
  <c r="F91" i="32" s="1"/>
  <c r="F92" i="32" s="1"/>
  <c r="G91" i="32" s="1"/>
  <c r="G92" i="32" s="1"/>
  <c r="H91" i="32" s="1"/>
  <c r="H92" i="32" s="1"/>
  <c r="I91" i="32" s="1"/>
  <c r="I92" i="32" s="1"/>
  <c r="J91" i="32" s="1"/>
  <c r="J92" i="32" s="1"/>
  <c r="K91" i="32" s="1"/>
  <c r="K92" i="32" s="1"/>
  <c r="L91" i="32" s="1"/>
  <c r="L92" i="32" s="1"/>
  <c r="M91" i="32" s="1"/>
  <c r="M92" i="32" s="1"/>
  <c r="N91" i="32" s="1"/>
  <c r="N92" i="32" s="1"/>
  <c r="C124" i="32"/>
  <c r="C148" i="32"/>
  <c r="D41" i="28"/>
  <c r="E90" i="33" l="1"/>
  <c r="F90" i="33" l="1"/>
  <c r="G90" i="33" l="1"/>
  <c r="H90" i="33" l="1"/>
  <c r="I90" i="33" l="1"/>
  <c r="J90" i="33" l="1"/>
  <c r="K90" i="33" l="1"/>
  <c r="B94" i="33" l="1"/>
  <c r="C94" i="33" l="1"/>
  <c r="D94" i="33" l="1"/>
  <c r="E94" i="33" l="1"/>
  <c r="F94" i="33" l="1"/>
  <c r="G94" i="33" l="1"/>
  <c r="H94" i="33" l="1"/>
  <c r="I94" i="33" l="1"/>
  <c r="J94" i="33" l="1"/>
  <c r="K94" i="33" l="1"/>
  <c r="B98" i="33" l="1"/>
  <c r="C98" i="33" l="1"/>
  <c r="D98" i="33" l="1"/>
  <c r="E98" i="33" l="1"/>
  <c r="F98" i="33" l="1"/>
  <c r="G98" i="33" l="1"/>
  <c r="H98" i="33" l="1"/>
  <c r="I98" i="33" l="1"/>
  <c r="J98" i="33" l="1"/>
  <c r="K98" i="33" l="1"/>
  <c r="H43" i="27" l="1"/>
  <c r="I43" i="27" s="1"/>
  <c r="E43" i="27"/>
  <c r="G44" i="27"/>
  <c r="F44" i="27"/>
  <c r="D44" i="27"/>
  <c r="C44" i="27"/>
  <c r="H34" i="27"/>
  <c r="H35" i="27"/>
  <c r="H36" i="27"/>
  <c r="E34" i="27"/>
  <c r="E35" i="27"/>
  <c r="E36" i="27"/>
  <c r="I36" i="27" s="1"/>
  <c r="G33" i="27"/>
  <c r="F33" i="27"/>
  <c r="D33" i="27"/>
  <c r="C33" i="27"/>
  <c r="I35" i="27" l="1"/>
  <c r="I34" i="27"/>
  <c r="G29" i="27"/>
  <c r="F29" i="27"/>
  <c r="D29" i="27"/>
  <c r="C29" i="27"/>
  <c r="G16" i="27" l="1"/>
  <c r="F16" i="27"/>
  <c r="D16" i="27"/>
  <c r="C16" i="27"/>
  <c r="H13" i="27"/>
  <c r="H14" i="27"/>
  <c r="H15" i="27"/>
  <c r="H17" i="27"/>
  <c r="H18" i="27"/>
  <c r="H19" i="27"/>
  <c r="H20" i="27"/>
  <c r="E13" i="27"/>
  <c r="E14" i="27"/>
  <c r="E15" i="27"/>
  <c r="I15" i="27" s="1"/>
  <c r="E17" i="27"/>
  <c r="E18" i="27"/>
  <c r="E19" i="27"/>
  <c r="E20" i="27"/>
  <c r="G12" i="27"/>
  <c r="F12" i="27"/>
  <c r="D12" i="27"/>
  <c r="C12" i="27"/>
  <c r="H10" i="27"/>
  <c r="H11" i="27"/>
  <c r="E10" i="27"/>
  <c r="E11" i="27"/>
  <c r="G9" i="27"/>
  <c r="F9" i="27"/>
  <c r="D9" i="27"/>
  <c r="C9" i="27"/>
  <c r="G6" i="27"/>
  <c r="F6" i="27"/>
  <c r="D6" i="27"/>
  <c r="C6" i="27"/>
  <c r="H7" i="27"/>
  <c r="H8" i="27"/>
  <c r="E7" i="27"/>
  <c r="E8" i="27"/>
  <c r="G56" i="27"/>
  <c r="F56" i="27"/>
  <c r="H56" i="27" s="1"/>
  <c r="D56" i="27"/>
  <c r="C56" i="27"/>
  <c r="H55" i="27"/>
  <c r="E55" i="27"/>
  <c r="I55" i="27" s="1"/>
  <c r="G53" i="27"/>
  <c r="F53" i="27"/>
  <c r="D53" i="27"/>
  <c r="C53" i="27"/>
  <c r="H52" i="27"/>
  <c r="E52" i="27"/>
  <c r="G50" i="27"/>
  <c r="F50" i="27"/>
  <c r="D50" i="27"/>
  <c r="C50" i="27"/>
  <c r="E50" i="27" s="1"/>
  <c r="H49" i="27"/>
  <c r="E49" i="27"/>
  <c r="G47" i="27"/>
  <c r="F47" i="27"/>
  <c r="D47" i="27"/>
  <c r="C47" i="27"/>
  <c r="E47" i="27" s="1"/>
  <c r="H46" i="27"/>
  <c r="E46" i="27"/>
  <c r="I46" i="27" s="1"/>
  <c r="E44" i="27"/>
  <c r="H42" i="27"/>
  <c r="E42" i="27"/>
  <c r="H39" i="27"/>
  <c r="E39" i="27"/>
  <c r="H38" i="27"/>
  <c r="E38" i="27"/>
  <c r="F40" i="27"/>
  <c r="E37" i="27"/>
  <c r="H33" i="27"/>
  <c r="E33" i="27"/>
  <c r="H32" i="27"/>
  <c r="E32" i="27"/>
  <c r="H31" i="27"/>
  <c r="E31" i="27"/>
  <c r="H30" i="27"/>
  <c r="E30" i="27"/>
  <c r="I30" i="27" s="1"/>
  <c r="H29" i="27"/>
  <c r="G27" i="27"/>
  <c r="F27" i="27"/>
  <c r="D27" i="27"/>
  <c r="C27" i="27"/>
  <c r="H25" i="27"/>
  <c r="E25" i="27"/>
  <c r="H24" i="27"/>
  <c r="E24" i="27"/>
  <c r="H23" i="27"/>
  <c r="E23" i="27"/>
  <c r="I23" i="27" s="1"/>
  <c r="I20" i="27" l="1"/>
  <c r="I38" i="27"/>
  <c r="H53" i="27"/>
  <c r="E9" i="27"/>
  <c r="I42" i="27"/>
  <c r="H50" i="27"/>
  <c r="I50" i="27" s="1"/>
  <c r="E56" i="27"/>
  <c r="I56" i="27" s="1"/>
  <c r="H44" i="27"/>
  <c r="I44" i="27" s="1"/>
  <c r="I24" i="27"/>
  <c r="I13" i="27"/>
  <c r="I32" i="27"/>
  <c r="I18" i="27"/>
  <c r="I31" i="27"/>
  <c r="I33" i="27"/>
  <c r="E29" i="27"/>
  <c r="I29" i="27" s="1"/>
  <c r="E53" i="27"/>
  <c r="I39" i="27"/>
  <c r="I49" i="27"/>
  <c r="H16" i="27"/>
  <c r="I19" i="27"/>
  <c r="I14" i="27"/>
  <c r="E26" i="27"/>
  <c r="H27" i="27"/>
  <c r="E27" i="27"/>
  <c r="H37" i="27"/>
  <c r="I37" i="27" s="1"/>
  <c r="E12" i="27"/>
  <c r="I17" i="27"/>
  <c r="D40" i="27"/>
  <c r="I25" i="27"/>
  <c r="H47" i="27"/>
  <c r="I47" i="27" s="1"/>
  <c r="I52" i="27"/>
  <c r="I11" i="27"/>
  <c r="I10" i="27"/>
  <c r="E16" i="27"/>
  <c r="H12" i="27"/>
  <c r="D21" i="27"/>
  <c r="H9" i="27"/>
  <c r="G21" i="27"/>
  <c r="F21" i="27"/>
  <c r="F57" i="27" s="1"/>
  <c r="H6" i="27"/>
  <c r="I8" i="27"/>
  <c r="E6" i="27"/>
  <c r="C21" i="27"/>
  <c r="I7" i="27"/>
  <c r="H26" i="27"/>
  <c r="C40" i="27"/>
  <c r="G40" i="27"/>
  <c r="H40" i="27" s="1"/>
  <c r="E26" i="28" l="1"/>
  <c r="C26" i="28"/>
  <c r="C28" i="28" s="1"/>
  <c r="D57" i="27"/>
  <c r="G57" i="27"/>
  <c r="C57" i="27"/>
  <c r="I53" i="27"/>
  <c r="I9" i="27"/>
  <c r="E40" i="27"/>
  <c r="I40" i="27" s="1"/>
  <c r="I27" i="27"/>
  <c r="I16" i="27"/>
  <c r="I12" i="27"/>
  <c r="I26" i="27"/>
  <c r="E21" i="27"/>
  <c r="E57" i="27" s="1"/>
  <c r="H21" i="27"/>
  <c r="I6" i="27"/>
  <c r="E28" i="28" l="1"/>
  <c r="D28" i="28" s="1"/>
  <c r="D26" i="28"/>
  <c r="H57" i="27"/>
  <c r="C66" i="27" s="1"/>
  <c r="C64" i="27" s="1"/>
  <c r="C65" i="28" s="1"/>
  <c r="D65" i="28" s="1"/>
  <c r="I21" i="27"/>
  <c r="C62" i="27"/>
  <c r="I57" i="27" l="1"/>
  <c r="C61" i="27" l="1"/>
  <c r="E63" i="28"/>
  <c r="C63" i="28"/>
  <c r="C67" i="27"/>
  <c r="C68" i="28" s="1"/>
  <c r="D68" i="28" s="1"/>
  <c r="C63" i="27"/>
  <c r="O133" i="25"/>
  <c r="O135" i="25"/>
  <c r="O142" i="25"/>
  <c r="O146" i="25"/>
  <c r="O160" i="25" s="1"/>
  <c r="O147" i="25"/>
  <c r="O159" i="25"/>
  <c r="O211" i="25" s="1"/>
  <c r="O171" i="25"/>
  <c r="O174" i="25"/>
  <c r="O173" i="25" s="1"/>
  <c r="O177" i="25"/>
  <c r="O180" i="25"/>
  <c r="O185" i="25"/>
  <c r="O206" i="25" s="1"/>
  <c r="O192" i="25"/>
  <c r="O199" i="25"/>
  <c r="O202" i="25"/>
  <c r="O65" i="25"/>
  <c r="O68" i="25"/>
  <c r="O67" i="25" s="1"/>
  <c r="O71" i="25"/>
  <c r="O74" i="25"/>
  <c r="O79" i="25"/>
  <c r="O100" i="25" s="1"/>
  <c r="O86" i="25"/>
  <c r="O93" i="25"/>
  <c r="O96" i="25"/>
  <c r="O104" i="25"/>
  <c r="O27" i="25"/>
  <c r="O29" i="25"/>
  <c r="O36" i="25"/>
  <c r="O40" i="25" s="1"/>
  <c r="O54" i="25" s="1"/>
  <c r="O41" i="25"/>
  <c r="O53" i="25"/>
  <c r="C206" i="25"/>
  <c r="N202" i="25"/>
  <c r="M202" i="25"/>
  <c r="L202" i="25"/>
  <c r="K202" i="25"/>
  <c r="J202" i="25"/>
  <c r="I202" i="25"/>
  <c r="H202" i="25"/>
  <c r="G202" i="25"/>
  <c r="F202" i="25"/>
  <c r="E202" i="25"/>
  <c r="D202" i="25"/>
  <c r="C202" i="25"/>
  <c r="B202" i="25"/>
  <c r="N199" i="25"/>
  <c r="M199" i="25"/>
  <c r="L199" i="25"/>
  <c r="K199" i="25"/>
  <c r="J199" i="25"/>
  <c r="I199" i="25"/>
  <c r="H199" i="25"/>
  <c r="G199" i="25"/>
  <c r="F199" i="25"/>
  <c r="E199" i="25"/>
  <c r="D199" i="25"/>
  <c r="C199" i="25"/>
  <c r="B199" i="25"/>
  <c r="N192" i="25"/>
  <c r="M192" i="25"/>
  <c r="L192" i="25"/>
  <c r="K192" i="25"/>
  <c r="J192" i="25"/>
  <c r="I192" i="25"/>
  <c r="H192" i="25"/>
  <c r="G192" i="25"/>
  <c r="F192" i="25"/>
  <c r="E192" i="25"/>
  <c r="D192" i="25"/>
  <c r="C192" i="25"/>
  <c r="B192" i="25"/>
  <c r="N185" i="25"/>
  <c r="M185" i="25"/>
  <c r="L185" i="25"/>
  <c r="K185" i="25"/>
  <c r="K206" i="25" s="1"/>
  <c r="J185" i="25"/>
  <c r="J206" i="25" s="1"/>
  <c r="I185" i="25"/>
  <c r="H185" i="25"/>
  <c r="G185" i="25"/>
  <c r="F185" i="25"/>
  <c r="F206" i="25" s="1"/>
  <c r="E185" i="25"/>
  <c r="D185" i="25"/>
  <c r="C185" i="25"/>
  <c r="B185" i="25"/>
  <c r="B206" i="25" s="1"/>
  <c r="N180" i="25"/>
  <c r="M180" i="25"/>
  <c r="L180" i="25"/>
  <c r="K180" i="25"/>
  <c r="J180" i="25"/>
  <c r="I180" i="25"/>
  <c r="H180" i="25"/>
  <c r="G180" i="25"/>
  <c r="F180" i="25"/>
  <c r="E180" i="25"/>
  <c r="D180" i="25"/>
  <c r="C180" i="25"/>
  <c r="B180" i="25"/>
  <c r="B173" i="25" s="1"/>
  <c r="N177" i="25"/>
  <c r="M177" i="25"/>
  <c r="L177" i="25"/>
  <c r="K177" i="25"/>
  <c r="J177" i="25"/>
  <c r="I177" i="25"/>
  <c r="H177" i="25"/>
  <c r="G177" i="25"/>
  <c r="F177" i="25"/>
  <c r="E177" i="25"/>
  <c r="D177" i="25"/>
  <c r="C177" i="25"/>
  <c r="B177" i="25"/>
  <c r="N174" i="25"/>
  <c r="M174" i="25"/>
  <c r="M173" i="25" s="1"/>
  <c r="L174" i="25"/>
  <c r="K174" i="25"/>
  <c r="J174" i="25"/>
  <c r="I174" i="25"/>
  <c r="I173" i="25" s="1"/>
  <c r="H174" i="25"/>
  <c r="H173" i="25" s="1"/>
  <c r="G174" i="25"/>
  <c r="F174" i="25"/>
  <c r="E174" i="25"/>
  <c r="D174" i="25"/>
  <c r="C174" i="25"/>
  <c r="B174" i="25"/>
  <c r="J173" i="25"/>
  <c r="N171" i="25"/>
  <c r="M171" i="25"/>
  <c r="L171" i="25"/>
  <c r="K171" i="25"/>
  <c r="J171" i="25"/>
  <c r="I171" i="25"/>
  <c r="H171" i="25"/>
  <c r="G171" i="25"/>
  <c r="F171" i="25"/>
  <c r="E171" i="25"/>
  <c r="D171" i="25"/>
  <c r="C171" i="25"/>
  <c r="B171" i="25"/>
  <c r="N159" i="25"/>
  <c r="M159" i="25"/>
  <c r="L159" i="25"/>
  <c r="K159" i="25"/>
  <c r="J159" i="25"/>
  <c r="I159" i="25"/>
  <c r="H159" i="25"/>
  <c r="G159" i="25"/>
  <c r="F159" i="25"/>
  <c r="E159" i="25"/>
  <c r="D159" i="25"/>
  <c r="C159" i="25"/>
  <c r="B159" i="25"/>
  <c r="N147" i="25"/>
  <c r="M147" i="25"/>
  <c r="L147" i="25"/>
  <c r="K147" i="25"/>
  <c r="J147" i="25"/>
  <c r="I147" i="25"/>
  <c r="H147" i="25"/>
  <c r="G147" i="25"/>
  <c r="F147" i="25"/>
  <c r="E147" i="25"/>
  <c r="D147" i="25"/>
  <c r="C147" i="25"/>
  <c r="B147" i="25"/>
  <c r="F146" i="25"/>
  <c r="F160" i="25" s="1"/>
  <c r="B146" i="25"/>
  <c r="B160" i="25" s="1"/>
  <c r="N142" i="25"/>
  <c r="N146" i="25" s="1"/>
  <c r="N160" i="25" s="1"/>
  <c r="M142" i="25"/>
  <c r="M146" i="25" s="1"/>
  <c r="M160" i="25" s="1"/>
  <c r="L142" i="25"/>
  <c r="L146" i="25" s="1"/>
  <c r="L160" i="25" s="1"/>
  <c r="K142" i="25"/>
  <c r="K146" i="25" s="1"/>
  <c r="K160" i="25" s="1"/>
  <c r="K161" i="25" s="1"/>
  <c r="J142" i="25"/>
  <c r="J146" i="25" s="1"/>
  <c r="J160" i="25" s="1"/>
  <c r="I142" i="25"/>
  <c r="I146" i="25" s="1"/>
  <c r="I160" i="25" s="1"/>
  <c r="H142" i="25"/>
  <c r="H146" i="25" s="1"/>
  <c r="H160" i="25" s="1"/>
  <c r="G142" i="25"/>
  <c r="G146" i="25" s="1"/>
  <c r="G160" i="25" s="1"/>
  <c r="F142" i="25"/>
  <c r="E142" i="25"/>
  <c r="E146" i="25" s="1"/>
  <c r="E160" i="25" s="1"/>
  <c r="D142" i="25"/>
  <c r="D146" i="25" s="1"/>
  <c r="D160" i="25" s="1"/>
  <c r="C142" i="25"/>
  <c r="C146" i="25" s="1"/>
  <c r="B142" i="25"/>
  <c r="K135" i="25"/>
  <c r="N133" i="25"/>
  <c r="N135" i="25" s="1"/>
  <c r="M133" i="25"/>
  <c r="M135" i="25" s="1"/>
  <c r="L133" i="25"/>
  <c r="L135" i="25" s="1"/>
  <c r="K133" i="25"/>
  <c r="J133" i="25"/>
  <c r="J135" i="25" s="1"/>
  <c r="I133" i="25"/>
  <c r="I135" i="25" s="1"/>
  <c r="H133" i="25"/>
  <c r="H135" i="25" s="1"/>
  <c r="G133" i="25"/>
  <c r="G135" i="25" s="1"/>
  <c r="F133" i="25"/>
  <c r="F135" i="25" s="1"/>
  <c r="E133" i="25"/>
  <c r="E135" i="25" s="1"/>
  <c r="D133" i="25"/>
  <c r="D135" i="25" s="1"/>
  <c r="C133" i="25"/>
  <c r="C135" i="25" s="1"/>
  <c r="C210" i="25" s="1"/>
  <c r="B133" i="25"/>
  <c r="B135" i="25" s="1"/>
  <c r="B161" i="25" s="1"/>
  <c r="N100" i="25"/>
  <c r="N96" i="25"/>
  <c r="M96" i="25"/>
  <c r="L96" i="25"/>
  <c r="K96" i="25"/>
  <c r="J96" i="25"/>
  <c r="I96" i="25"/>
  <c r="H96" i="25"/>
  <c r="G96" i="25"/>
  <c r="F96" i="25"/>
  <c r="E96" i="25"/>
  <c r="D96" i="25"/>
  <c r="C96" i="25"/>
  <c r="B96" i="25"/>
  <c r="N93" i="25"/>
  <c r="M93" i="25"/>
  <c r="L93" i="25"/>
  <c r="K93" i="25"/>
  <c r="J93" i="25"/>
  <c r="I93" i="25"/>
  <c r="H93" i="25"/>
  <c r="G93" i="25"/>
  <c r="F93" i="25"/>
  <c r="E93" i="25"/>
  <c r="D93" i="25"/>
  <c r="C93" i="25"/>
  <c r="B93" i="25"/>
  <c r="N86" i="25"/>
  <c r="M86" i="25"/>
  <c r="L86" i="25"/>
  <c r="K86" i="25"/>
  <c r="J86" i="25"/>
  <c r="I86" i="25"/>
  <c r="H86" i="25"/>
  <c r="G86" i="25"/>
  <c r="F86" i="25"/>
  <c r="F100" i="25" s="1"/>
  <c r="E86" i="25"/>
  <c r="E100" i="25" s="1"/>
  <c r="D86" i="25"/>
  <c r="C86" i="25"/>
  <c r="B86" i="25"/>
  <c r="N79" i="25"/>
  <c r="M79" i="25"/>
  <c r="L79" i="25"/>
  <c r="L100" i="25" s="1"/>
  <c r="K79" i="25"/>
  <c r="J79" i="25"/>
  <c r="I79" i="25"/>
  <c r="I100" i="25" s="1"/>
  <c r="H79" i="25"/>
  <c r="H100" i="25" s="1"/>
  <c r="G79" i="25"/>
  <c r="F79" i="25"/>
  <c r="E79" i="25"/>
  <c r="D79" i="25"/>
  <c r="D100" i="25" s="1"/>
  <c r="C79" i="25"/>
  <c r="C100" i="25" s="1"/>
  <c r="B79" i="25"/>
  <c r="B100" i="25" s="1"/>
  <c r="N74" i="25"/>
  <c r="M74" i="25"/>
  <c r="L74" i="25"/>
  <c r="K74" i="25"/>
  <c r="J74" i="25"/>
  <c r="I74" i="25"/>
  <c r="H74" i="25"/>
  <c r="G74" i="25"/>
  <c r="F74" i="25"/>
  <c r="E74" i="25"/>
  <c r="D74" i="25"/>
  <c r="C74" i="25"/>
  <c r="B74" i="25"/>
  <c r="N71" i="25"/>
  <c r="M71" i="25"/>
  <c r="M67" i="25" s="1"/>
  <c r="L71" i="25"/>
  <c r="L67" i="25" s="1"/>
  <c r="K71" i="25"/>
  <c r="J71" i="25"/>
  <c r="I71" i="25"/>
  <c r="H71" i="25"/>
  <c r="G71" i="25"/>
  <c r="F71" i="25"/>
  <c r="F67" i="25" s="1"/>
  <c r="E71" i="25"/>
  <c r="D71" i="25"/>
  <c r="C71" i="25"/>
  <c r="B71" i="25"/>
  <c r="N68" i="25"/>
  <c r="M68" i="25"/>
  <c r="L68" i="25"/>
  <c r="K68" i="25"/>
  <c r="J68" i="25"/>
  <c r="J67" i="25" s="1"/>
  <c r="I68" i="25"/>
  <c r="I67" i="25" s="1"/>
  <c r="H68" i="25"/>
  <c r="G68" i="25"/>
  <c r="F68" i="25"/>
  <c r="E68" i="25"/>
  <c r="D68" i="25"/>
  <c r="C68" i="25"/>
  <c r="B68" i="25"/>
  <c r="B67" i="25" s="1"/>
  <c r="K67" i="25"/>
  <c r="N65" i="25"/>
  <c r="M65" i="25"/>
  <c r="L65" i="25"/>
  <c r="K65" i="25"/>
  <c r="J65" i="25"/>
  <c r="I65" i="25"/>
  <c r="H65" i="25"/>
  <c r="G65" i="25"/>
  <c r="F65" i="25"/>
  <c r="E65" i="25"/>
  <c r="D65" i="25"/>
  <c r="C65" i="25"/>
  <c r="B65" i="25"/>
  <c r="N53" i="25"/>
  <c r="M53" i="25"/>
  <c r="L53" i="25"/>
  <c r="K53" i="25"/>
  <c r="J53" i="25"/>
  <c r="I53" i="25"/>
  <c r="H53" i="25"/>
  <c r="G53" i="25"/>
  <c r="F53" i="25"/>
  <c r="E53" i="25"/>
  <c r="D53" i="25"/>
  <c r="C53" i="25"/>
  <c r="B53" i="25"/>
  <c r="N41" i="25"/>
  <c r="M41" i="25"/>
  <c r="L41" i="25"/>
  <c r="K41" i="25"/>
  <c r="J41" i="25"/>
  <c r="I41" i="25"/>
  <c r="H41" i="25"/>
  <c r="G41" i="25"/>
  <c r="F41" i="25"/>
  <c r="E41" i="25"/>
  <c r="D41" i="25"/>
  <c r="C41" i="25"/>
  <c r="B41" i="25"/>
  <c r="N36" i="25"/>
  <c r="N40" i="25" s="1"/>
  <c r="N54" i="25" s="1"/>
  <c r="M36" i="25"/>
  <c r="M40" i="25" s="1"/>
  <c r="L36" i="25"/>
  <c r="L40" i="25" s="1"/>
  <c r="L54" i="25" s="1"/>
  <c r="K36" i="25"/>
  <c r="K40" i="25" s="1"/>
  <c r="J36" i="25"/>
  <c r="J40" i="25" s="1"/>
  <c r="J54" i="25" s="1"/>
  <c r="J55" i="25" s="1"/>
  <c r="I36" i="25"/>
  <c r="I40" i="25" s="1"/>
  <c r="I54" i="25" s="1"/>
  <c r="H36" i="25"/>
  <c r="H40" i="25" s="1"/>
  <c r="G36" i="25"/>
  <c r="G40" i="25" s="1"/>
  <c r="G54" i="25" s="1"/>
  <c r="F36" i="25"/>
  <c r="F40" i="25" s="1"/>
  <c r="E36" i="25"/>
  <c r="E40" i="25" s="1"/>
  <c r="E54" i="25" s="1"/>
  <c r="D36" i="25"/>
  <c r="D40" i="25" s="1"/>
  <c r="D54" i="25" s="1"/>
  <c r="C36" i="25"/>
  <c r="C40" i="25" s="1"/>
  <c r="C54" i="25" s="1"/>
  <c r="B36" i="25"/>
  <c r="B40" i="25" s="1"/>
  <c r="N29" i="25"/>
  <c r="D29" i="25"/>
  <c r="C29" i="25"/>
  <c r="C55" i="25" s="1"/>
  <c r="N27" i="25"/>
  <c r="M27" i="25"/>
  <c r="M29" i="25" s="1"/>
  <c r="L27" i="25"/>
  <c r="L29" i="25" s="1"/>
  <c r="K27" i="25"/>
  <c r="K29" i="25" s="1"/>
  <c r="J27" i="25"/>
  <c r="J29" i="25" s="1"/>
  <c r="I27" i="25"/>
  <c r="I29" i="25" s="1"/>
  <c r="H27" i="25"/>
  <c r="H29" i="25" s="1"/>
  <c r="G27" i="25"/>
  <c r="G29" i="25" s="1"/>
  <c r="F27" i="25"/>
  <c r="F29" i="25" s="1"/>
  <c r="E27" i="25"/>
  <c r="E29" i="25" s="1"/>
  <c r="D27" i="25"/>
  <c r="C27" i="25"/>
  <c r="B27" i="25"/>
  <c r="B29" i="25" s="1"/>
  <c r="C17" i="33" l="1"/>
  <c r="B17" i="33" s="1"/>
  <c r="D63" i="28"/>
  <c r="O161" i="25"/>
  <c r="O210" i="25"/>
  <c r="O209" i="25"/>
  <c r="O103" i="25"/>
  <c r="O105" i="25"/>
  <c r="O55" i="25"/>
  <c r="I210" i="25"/>
  <c r="J103" i="25"/>
  <c r="J210" i="25"/>
  <c r="D206" i="25"/>
  <c r="H54" i="25"/>
  <c r="L173" i="25"/>
  <c r="E206" i="25"/>
  <c r="M105" i="25"/>
  <c r="N67" i="25"/>
  <c r="G100" i="25"/>
  <c r="J100" i="25"/>
  <c r="J105" i="25" s="1"/>
  <c r="C173" i="25"/>
  <c r="C211" i="25" s="1"/>
  <c r="I206" i="25"/>
  <c r="I211" i="25" s="1"/>
  <c r="K100" i="25"/>
  <c r="K105" i="25" s="1"/>
  <c r="N173" i="25"/>
  <c r="G206" i="25"/>
  <c r="K54" i="25"/>
  <c r="N211" i="25"/>
  <c r="H206" i="25"/>
  <c r="B105" i="25"/>
  <c r="D55" i="25"/>
  <c r="C67" i="25"/>
  <c r="D67" i="25"/>
  <c r="G67" i="25"/>
  <c r="G103" i="25" s="1"/>
  <c r="M100" i="25"/>
  <c r="L206" i="25"/>
  <c r="E67" i="25"/>
  <c r="E105" i="25" s="1"/>
  <c r="H67" i="25"/>
  <c r="H103" i="25" s="1"/>
  <c r="D173" i="25"/>
  <c r="D209" i="25" s="1"/>
  <c r="M206" i="25"/>
  <c r="M211" i="25" s="1"/>
  <c r="M54" i="25"/>
  <c r="E173" i="25"/>
  <c r="N206" i="25"/>
  <c r="B54" i="25"/>
  <c r="B55" i="25" s="1"/>
  <c r="F173" i="25"/>
  <c r="K173" i="25"/>
  <c r="K211" i="25" s="1"/>
  <c r="J211" i="25"/>
  <c r="K210" i="25"/>
  <c r="N55" i="25"/>
  <c r="D105" i="25"/>
  <c r="G173" i="25"/>
  <c r="H211" i="25"/>
  <c r="F54" i="25"/>
  <c r="C160" i="25"/>
  <c r="C161" i="25" s="1"/>
  <c r="D210" i="25"/>
  <c r="D161" i="25"/>
  <c r="B211" i="25"/>
  <c r="E161" i="25"/>
  <c r="E210" i="25"/>
  <c r="E209" i="25"/>
  <c r="G161" i="25"/>
  <c r="G209" i="25"/>
  <c r="G210" i="25"/>
  <c r="E211" i="25"/>
  <c r="H209" i="25"/>
  <c r="H210" i="25"/>
  <c r="H161" i="25"/>
  <c r="F211" i="25"/>
  <c r="L161" i="25"/>
  <c r="L209" i="25"/>
  <c r="L210" i="25"/>
  <c r="F161" i="25"/>
  <c r="F209" i="25"/>
  <c r="F210" i="25"/>
  <c r="G211" i="25"/>
  <c r="M161" i="25"/>
  <c r="M209" i="25"/>
  <c r="M210" i="25"/>
  <c r="N209" i="25"/>
  <c r="N161" i="25"/>
  <c r="N210" i="25"/>
  <c r="L211" i="25"/>
  <c r="B209" i="25"/>
  <c r="I209" i="25"/>
  <c r="I161" i="25"/>
  <c r="J209" i="25"/>
  <c r="J161" i="25"/>
  <c r="K209" i="25"/>
  <c r="B210" i="25"/>
  <c r="M55" i="25"/>
  <c r="M103" i="25"/>
  <c r="M104" i="25"/>
  <c r="H104" i="25"/>
  <c r="B103" i="25"/>
  <c r="B104" i="25"/>
  <c r="I55" i="25"/>
  <c r="C105" i="25"/>
  <c r="G105" i="25"/>
  <c r="K55" i="25"/>
  <c r="K103" i="25"/>
  <c r="K104" i="25"/>
  <c r="E55" i="25"/>
  <c r="E104" i="25"/>
  <c r="G104" i="25"/>
  <c r="G55" i="25"/>
  <c r="N105" i="25"/>
  <c r="F105" i="25"/>
  <c r="L55" i="25"/>
  <c r="L103" i="25"/>
  <c r="L104" i="25"/>
  <c r="F104" i="25"/>
  <c r="F55" i="25"/>
  <c r="F103" i="25"/>
  <c r="L105" i="25"/>
  <c r="I105" i="25"/>
  <c r="H55" i="25"/>
  <c r="I103" i="25"/>
  <c r="I104" i="25"/>
  <c r="J104" i="25"/>
  <c r="N104" i="25"/>
  <c r="N103" i="25"/>
  <c r="C104" i="25"/>
  <c r="D104" i="25"/>
  <c r="C103" i="25"/>
  <c r="D103" i="25"/>
  <c r="H105" i="25" l="1"/>
  <c r="C209" i="25"/>
  <c r="D211" i="25"/>
  <c r="E103" i="25"/>
</calcChain>
</file>

<file path=xl/sharedStrings.xml><?xml version="1.0" encoding="utf-8"?>
<sst xmlns="http://schemas.openxmlformats.org/spreadsheetml/2006/main" count="1025" uniqueCount="539">
  <si>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</si>
  <si>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</si>
  <si>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</si>
  <si>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</si>
  <si>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</si>
  <si>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</si>
  <si>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</si>
  <si>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</si>
  <si>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</si>
  <si>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</si>
  <si>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</si>
  <si>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</si>
  <si>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</si>
  <si>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</si>
  <si>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</si>
  <si>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</si>
  <si>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</si>
  <si>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</si>
  <si>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</si>
  <si>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</si>
  <si>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</si>
  <si>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</si>
  <si>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</si>
  <si>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</si>
  <si>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</si>
  <si>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</si>
  <si>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</si>
  <si>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</si>
  <si>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</si>
  <si>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</si>
  <si>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</si>
  <si>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</si>
  <si>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</si>
  <si>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</si>
  <si>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</si>
  <si>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</si>
  <si>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</si>
  <si>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</si>
  <si>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</si>
  <si>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</si>
  <si>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</si>
  <si>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</si>
  <si>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</si>
  <si>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</si>
  <si>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</si>
  <si>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</si>
  <si>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</si>
  <si>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</si>
  <si>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</si>
  <si>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</si>
  <si>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</si>
  <si>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</si>
  <si>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</si>
  <si>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</si>
  <si>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</si>
  <si>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</si>
  <si>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</si>
  <si>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</si>
  <si>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</si>
  <si>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</si>
  <si>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</si>
  <si>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</si>
  <si>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</si>
  <si>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</si>
  <si>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</si>
  <si>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</si>
  <si>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</si>
  <si>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</si>
  <si>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</si>
  <si>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</si>
  <si>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</si>
  <si>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 xml:space="preserve">Alte cheltuieli financiare  </t>
  </si>
  <si>
    <t>Impozit pe profit</t>
  </si>
  <si>
    <t>TOTAL</t>
  </si>
  <si>
    <t>Nr. crt</t>
  </si>
  <si>
    <t>Denumirea capitolelor şi subcapitolelor</t>
  </si>
  <si>
    <t>Cheltuieli eligibile</t>
  </si>
  <si>
    <t>Cheltuieli neeligibile</t>
  </si>
  <si>
    <t>1.1</t>
  </si>
  <si>
    <t>1.2</t>
  </si>
  <si>
    <t>TOTAL CAPITOL 1</t>
  </si>
  <si>
    <t>2.1</t>
  </si>
  <si>
    <t> TOTAL CAPITOL 2</t>
  </si>
  <si>
    <t>3.1</t>
  </si>
  <si>
    <t>3.2</t>
  </si>
  <si>
    <t>3.3</t>
  </si>
  <si>
    <t>3.4</t>
  </si>
  <si>
    <t>3.5</t>
  </si>
  <si>
    <t> TOTAL CAPITOL 3</t>
  </si>
  <si>
    <t>4.1</t>
  </si>
  <si>
    <t>4.2</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</si>
  <si>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</si>
  <si>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</si>
  <si>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</si>
  <si>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</si>
  <si>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</si>
  <si>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</si>
  <si>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</si>
  <si>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</si>
  <si>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</si>
  <si>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</si>
  <si>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</si>
  <si>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</si>
  <si>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</si>
  <si>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</si>
  <si>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</si>
  <si>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</si>
  <si>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</si>
  <si>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</si>
  <si>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CAP. 1</t>
  </si>
  <si>
    <t>CAP. 2</t>
  </si>
  <si>
    <t>CAP. 3</t>
  </si>
  <si>
    <t>CAP. 4</t>
  </si>
  <si>
    <t>CAP. 5</t>
  </si>
  <si>
    <t>5.1</t>
  </si>
  <si>
    <t>5.2</t>
  </si>
  <si>
    <t>CAP. 6</t>
  </si>
  <si>
    <t>6.1</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</si>
  <si>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</si>
  <si>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</si>
  <si>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</si>
  <si>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</si>
  <si>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</si>
  <si>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</si>
  <si>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</si>
  <si>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</si>
  <si>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</si>
  <si>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</si>
  <si>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</si>
  <si>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</si>
  <si>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</si>
  <si>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</si>
  <si>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</si>
  <si>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</si>
  <si>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</si>
  <si>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</si>
  <si>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</si>
  <si>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</si>
  <si>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</si>
  <si>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</si>
  <si>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</si>
  <si>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</si>
  <si>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</si>
  <si>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</si>
  <si>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</si>
  <si>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</si>
  <si>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</si>
  <si>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</si>
  <si>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</si>
  <si>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</si>
  <si>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</si>
  <si>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</si>
  <si>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</si>
  <si>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</si>
  <si>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</si>
  <si>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</si>
  <si>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</si>
  <si>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</si>
  <si>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</si>
  <si>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</si>
  <si>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</si>
  <si>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</si>
  <si>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</si>
  <si>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</si>
  <si>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</si>
  <si>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</si>
  <si>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</si>
  <si>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</si>
  <si>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</si>
  <si>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</si>
  <si>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</si>
  <si>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</si>
  <si>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</si>
  <si>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</si>
  <si>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</si>
  <si>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</si>
  <si>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</si>
  <si>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</si>
  <si>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</si>
  <si>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</si>
  <si>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</si>
  <si>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</si>
  <si>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</si>
  <si>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</si>
  <si>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</si>
  <si>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</si>
  <si>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</si>
  <si>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</si>
  <si>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</si>
  <si>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</si>
  <si>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</si>
  <si>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</si>
  <si>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</si>
  <si>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</si>
  <si>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</si>
  <si>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</si>
  <si>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</si>
  <si>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</si>
  <si>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</si>
  <si>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</si>
  <si>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t>V.Profitul sau pierderea reportat(ă)</t>
  </si>
  <si>
    <t>VI.Profitul sau pierderea exercitiului financiar</t>
  </si>
  <si>
    <t>III.Investitii  pe termen scurt</t>
  </si>
  <si>
    <t>1. Împrumuturi din emisiuni de obligațiuni</t>
  </si>
  <si>
    <t>2. Credite bancare pe termen lung</t>
  </si>
  <si>
    <t>Total</t>
  </si>
  <si>
    <t>N-2</t>
  </si>
  <si>
    <t>N-1</t>
  </si>
  <si>
    <t>N</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</si>
  <si>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</si>
  <si>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</si>
  <si>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</si>
  <si>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</si>
  <si>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</si>
  <si>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</si>
  <si>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</si>
  <si>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</si>
  <si>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</si>
  <si>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</si>
  <si>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</si>
  <si>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BUGETUL CERERII DE FINANTARE</t>
  </si>
  <si>
    <t>Cheltuieli eligibile, fără TVA</t>
  </si>
  <si>
    <t>TVA nerecuperabilă, aferentă cheltuielilor eligibile</t>
  </si>
  <si>
    <t>Cheltuieli neeligibile, fără TVA</t>
  </si>
  <si>
    <t>TVA aferentă cheltuielilor neeligibile, și TVA recuperabilă aferentă cheltuielilor eligibile</t>
  </si>
  <si>
    <t>1.3</t>
  </si>
  <si>
    <t>2.2</t>
  </si>
  <si>
    <t>2.3</t>
  </si>
  <si>
    <t>2.4</t>
  </si>
  <si>
    <t>3.1.1</t>
  </si>
  <si>
    <t>3.1.2</t>
  </si>
  <si>
    <t xml:space="preserve">Cheltuieli generale de administraţie (de regie) </t>
  </si>
  <si>
    <t>Cheltuielile generale de administraţie</t>
  </si>
  <si>
    <t xml:space="preserve">Cheltuieli pentru informare şi publicitate pentru proiect </t>
  </si>
  <si>
    <t>CAP. 7</t>
  </si>
  <si>
    <t>7.1</t>
  </si>
  <si>
    <t>TOTAL CAPITOL 7</t>
  </si>
  <si>
    <t>CAP. 8</t>
  </si>
  <si>
    <t>8.1</t>
  </si>
  <si>
    <t>TOTAL CAPITOL 8</t>
  </si>
  <si>
    <t xml:space="preserve">Cheltuielile cu activitatea de management de proiect </t>
  </si>
  <si>
    <t>Contribuţia proprie, din care :</t>
  </si>
  <si>
    <t>ASISTENŢĂ FINANCIARĂ NERAMBURSABILĂ SOLICITATĂ</t>
  </si>
  <si>
    <t>Cheltuieli pentru activităţile de dezvoltare experimentală</t>
  </si>
  <si>
    <t>1.1.1</t>
  </si>
  <si>
    <t>Cheltuieli de personal (cercetători, tehnicieni şi personal auxiliar în măsura în care aceştia sunt implicaţi în proiect)</t>
  </si>
  <si>
    <t>Cheltuieli salariale pentru dezvoltare experimentală</t>
  </si>
  <si>
    <t xml:space="preserve">Cheltuieli de deplasare în scopul realizării proiectului </t>
  </si>
  <si>
    <t>1.1.2</t>
  </si>
  <si>
    <t xml:space="preserve">Cheltuieli pentru achiziţia de instrumente şi echipamente </t>
  </si>
  <si>
    <t>1.2.1</t>
  </si>
  <si>
    <t>1.2.2</t>
  </si>
  <si>
    <t>Echipamente IT şi pentru comunicaţii</t>
  </si>
  <si>
    <t>Echipamente şi instrumente pentru dezvoltare</t>
  </si>
  <si>
    <t>Cheltuieli pentru achiziţia de active fixe necorporale din surse externe în condiții de concurență deplină pentru activități de dezvoltare experimentală</t>
  </si>
  <si>
    <t>1.3.1</t>
  </si>
  <si>
    <t>1.3.2</t>
  </si>
  <si>
    <t>1.3.3</t>
  </si>
  <si>
    <t>Cunoştinţe tehnice</t>
  </si>
  <si>
    <t>Brevete</t>
  </si>
  <si>
    <t>Drepturi de utilizare</t>
  </si>
  <si>
    <t>Cheltuieli pentru achiziţia de servicii din surse externe în condiții de concurență deplină</t>
  </si>
  <si>
    <t>1.4</t>
  </si>
  <si>
    <t>1.4.1</t>
  </si>
  <si>
    <t>1.4.2</t>
  </si>
  <si>
    <t xml:space="preserve">Servicii de cercetare pentru activități de dezvoltare experimentală </t>
  </si>
  <si>
    <t>Servicii de consultanţă şi servicii echivalente folosite exclusiv pentru activităţile de dezvoltare experimentală</t>
  </si>
  <si>
    <t>1.5</t>
  </si>
  <si>
    <t xml:space="preserve">5. Cheltuieli de amortizare pentru clădiri şi spaţii, în măsura şi pe durata utilizării acestor clădiri şi spaţii pentru activităţile de  dezvoltare experimentală </t>
  </si>
  <si>
    <t>1.6</t>
  </si>
  <si>
    <t xml:space="preserve">6. Cheltuieli pentru achiziţia de substanţe, materiale, plante, animale de laborator, consumabile, obiecte de inventar şi alte produse similare necesare desfăşurării activităţilor de dezvoltare experimentală
</t>
  </si>
  <si>
    <t>Cheltuieli pentru activități de inovare (eligibile pentru IMM)</t>
  </si>
  <si>
    <t xml:space="preserve">Cheltuieli pentru obținerea, validarea și protejarea brevetelor și altor active necorporale (eligibile și pentru organizațiile de cercetare partenere) </t>
  </si>
  <si>
    <t xml:space="preserve">Cheltuieli pentru detașarea de personal cu înaltă calificare </t>
  </si>
  <si>
    <t>Cheltuieli pentru achiziționarea de servicii de consultanță în domeniul inovării</t>
  </si>
  <si>
    <t xml:space="preserve">Cheltuieli pentru achiziționarea de servicii de sprijinire a inovării </t>
  </si>
  <si>
    <t>Cheltuieli pentru inovare de proces și organizațională (eligibile pentru IMM)</t>
  </si>
  <si>
    <t>Cheltuieli de personal:</t>
  </si>
  <si>
    <t>Cheltuieli salariale în scopul realizării proiectului</t>
  </si>
  <si>
    <t>Cheltuieli de deplasare în scopul realizării proiectului</t>
  </si>
  <si>
    <t xml:space="preserve">Cheltuieli pentru achiziţia de instrumente și echipamente </t>
  </si>
  <si>
    <t>3.3.1</t>
  </si>
  <si>
    <t>3.3.2</t>
  </si>
  <si>
    <t>3.3.3</t>
  </si>
  <si>
    <t xml:space="preserve">Cheltuieli pentru achiziţia de active fixe necorporale din surse externe în condiții de concurență deplină </t>
  </si>
  <si>
    <t xml:space="preserve">Cheltuieli pentru achiziţia de servicii de cercetare din surse externe în condiții de concurență deplină </t>
  </si>
  <si>
    <t>3.6</t>
  </si>
  <si>
    <t xml:space="preserve">Cheltuieli de amortizare pentru clădiri şi spaţii, în măsura şi pe durata utilizării acestor clădiri şi spaţii pentru activitatea de inovare de proces și organizațională </t>
  </si>
  <si>
    <t xml:space="preserve">Cheltuieli pentru achiziţia de materiale, consumabile şi alte produse similare suportate direct ca urmare a activității de inovare de proces și organizațională </t>
  </si>
  <si>
    <t>Cheltuielile eligibile pentru investiții inițiale pentru inovare</t>
  </si>
  <si>
    <t>Cheltuielile pentru achiziția de active corporale de tip instalații, utilaje, echipamente care sunt necesare pentru introducerea în producție a rezultatelor obținute din cercetare-dezvoltare.</t>
  </si>
  <si>
    <t>Cheltuielile pentru achiziția de active necorporale (cunoștințe tehnice, brevete, drepturi de utilizare)  care sunt necesare pentru introducerea în producție a rezultatelor obținute din cercetare-dezvoltare.</t>
  </si>
  <si>
    <t xml:space="preserve">Cheltuielile cu activitatea de audit financiar </t>
  </si>
  <si>
    <t>PLANUL INVESTIȚIONAL</t>
  </si>
  <si>
    <t>Valoarea totală a cererii de finantare, din care:</t>
  </si>
  <si>
    <t>Valoare TVA neeligibil</t>
  </si>
  <si>
    <r>
      <t xml:space="preserve">INFORMATII AFERENTE </t>
    </r>
    <r>
      <rPr>
        <b/>
        <sz val="10"/>
        <color rgb="FFFF0000"/>
        <rFont val="Calibri"/>
        <family val="2"/>
        <charset val="238"/>
        <scheme val="minor"/>
      </rPr>
      <t>FINANTARII PROIECTULUI DE INVESTITIE</t>
    </r>
  </si>
  <si>
    <t>RAMBURSARE CREDIT
se va completa cu informatii obtinute de la banca finantatoare</t>
  </si>
  <si>
    <t>an 4</t>
  </si>
  <si>
    <t>an 5</t>
  </si>
  <si>
    <t>an 6</t>
  </si>
  <si>
    <t>Imprumuturi bancare</t>
  </si>
  <si>
    <t>Rambursare imprumut bancar</t>
  </si>
  <si>
    <t xml:space="preserve">Dobanzi </t>
  </si>
  <si>
    <t>Rambursare imprumut (incl.dobanzi)</t>
  </si>
  <si>
    <t>an 7</t>
  </si>
  <si>
    <t>an 8</t>
  </si>
  <si>
    <t>an 9</t>
  </si>
  <si>
    <t>an 10</t>
  </si>
  <si>
    <t>an 11</t>
  </si>
  <si>
    <t xml:space="preserve"> Bilanț</t>
  </si>
  <si>
    <t>Cont de profit și pierdere</t>
  </si>
  <si>
    <t>Proiectia bilanțului la nivelul intregii activitati a intreprinderii, fără investiția propusă în cadrul proiectului</t>
  </si>
  <si>
    <t>Proiectia contului de profit și pierdere la nivelul intregii activitati a intreprinderii, , fără investiția propusă în cadrul proiectului</t>
  </si>
  <si>
    <t>Proiectia contului de profit și pierdere la nivelul intregii activitati a intreprinderii, cu ajutor nerambursabil, pe perioada de implementare si operare a investitiei</t>
  </si>
  <si>
    <t>Tabel II.</t>
  </si>
  <si>
    <t>Tabel I</t>
  </si>
  <si>
    <t>Tabel II</t>
  </si>
  <si>
    <t>Completarea informațiilor se face în mod automat, în baza informațiilor introduse în foile de lucru Bilanț și Cont de profit și pierdere</t>
  </si>
  <si>
    <t>Proiectia indicatorilor la nivelul intregii activitati a intreprinderii, cu ajutor nerambursabil, pe perioada de implementare si operare a investitiei</t>
  </si>
  <si>
    <t>Proiectia indicatorilor la nivelul intregii activitati a intreprinderii, fără investiția propusă în cadrul proiectului</t>
  </si>
  <si>
    <t>Rata rentabilității comerciale = Profitul brut/Cifra de afaceri</t>
  </si>
  <si>
    <t>Indicatori financiari</t>
  </si>
  <si>
    <t>Rentabilitatea financiară = Profit net/Capital propriu</t>
  </si>
  <si>
    <t>Rentabilitatea economică = Profit brut/Active totale</t>
  </si>
  <si>
    <t>Rentabilitatea generală = Profit net/Cheltuieli totale</t>
  </si>
  <si>
    <t>Analiza rentabilității</t>
  </si>
  <si>
    <t>Rentabilitatea cifrei de afaceri = Profit net/Cifra de afaceri</t>
  </si>
  <si>
    <t>PROIECȚII FINANCIARE</t>
  </si>
  <si>
    <r>
      <t xml:space="preserve">Completați următoarele tabele astfel: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activitățile curente ale societății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curentă împreuna cu activitatea investiției.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</si>
  <si>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1: PROIECTII FINANCIARE - FARA ADOPTAREA PROIECTULUI DE INVESTITIE</t>
  </si>
  <si>
    <t>Nr</t>
  </si>
  <si>
    <t>AN 1</t>
  </si>
  <si>
    <t>AN 2</t>
  </si>
  <si>
    <t>AN 3</t>
  </si>
  <si>
    <t>AN 4</t>
  </si>
  <si>
    <t>AN 5</t>
  </si>
  <si>
    <t>AN 6</t>
  </si>
  <si>
    <t>INCASARI DIN ACTIVITATEA DE EXPLOATARE (fara investitie)</t>
  </si>
  <si>
    <t xml:space="preserve">Venituri din exploatare, incl TVA </t>
  </si>
  <si>
    <t>Venituri din vanzari produse</t>
  </si>
  <si>
    <t>Venituri din prestari servicii</t>
  </si>
  <si>
    <t>Venituri din vanzari marfuri</t>
  </si>
  <si>
    <t>Total incasari (intrari de lichiditati) din activitatea de exploatare (FARA proiect)</t>
  </si>
  <si>
    <t>PLATI DIN ACTIVITATEA DE EXPLOATARE (fara investitie)</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</si>
  <si>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</si>
  <si>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</si>
  <si>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</si>
  <si>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</si>
  <si>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</si>
  <si>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</si>
  <si>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</si>
  <si>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</si>
  <si>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</si>
  <si>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</si>
  <si>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</si>
  <si>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</si>
  <si>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Cheltuieli financiare (Cheltuieli privind dobanzile la imprumuturile contractate pentru activitatea aferenta investitiei)</t>
  </si>
  <si>
    <t>Total plati (iesiri de lichiditati) din activitatea de exploatare  (FARA proiect)</t>
  </si>
  <si>
    <t>Flux de lichiditati brut din activitatea de  exploatare  (FARA proiect)</t>
  </si>
  <si>
    <t>Plati TVA</t>
  </si>
  <si>
    <t>Rambursari TVA</t>
  </si>
  <si>
    <t>Impozit pe profit/venit</t>
  </si>
  <si>
    <t>Plati/incasari pentru impozite si taxe   (FARA proiect)</t>
  </si>
  <si>
    <t>Flux de lichiditati net din activitatea de  exploatare (FARA proiect)</t>
  </si>
  <si>
    <t xml:space="preserve">Disponibil de numerar la inceputul perioadei </t>
  </si>
  <si>
    <t xml:space="preserve">Disponibil de numerar la sfarsitul perioadei </t>
  </si>
  <si>
    <t>Tabel 2: PROIECTII FINANCIARE - CU ADOPTAREA PROIECTULUI DE INVESTITIE</t>
  </si>
  <si>
    <t>INCASARI DIN ACTIVITATEA DE EXPLOATARE  (cu adoptarea investitiei)</t>
  </si>
  <si>
    <t>Total incasari (intrari de lichiditati) din activitatea de exploatare (CU proiect)</t>
  </si>
  <si>
    <t>PLATI DIN ACTIVITATEA DE EXPLOATARE  (cu adoptarea investitiei)</t>
  </si>
  <si>
    <t>Total plati (iesiri de lichiditati) din activitatea de exploatare  (CU proiect)</t>
  </si>
  <si>
    <t>Flux de lichiditati brut din activitatea de  exploatare  (CU proiect)</t>
  </si>
  <si>
    <t>Plati/incasari pentru impozite si taxe   (CU proiect)</t>
  </si>
  <si>
    <t>Flux de lichiditati net din activitatea de  exploatare (CU proiect)</t>
  </si>
  <si>
    <t>ACTIVITATEA DE FINANTARE</t>
  </si>
  <si>
    <t>INCASARI DIN ACTIVITATEA DE FINANTARE</t>
  </si>
  <si>
    <t>Aport la capitalul societatii  (imprumuturi de la actionari/asociati)</t>
  </si>
  <si>
    <t>Credite pentru realizarea investiției</t>
  </si>
  <si>
    <t>Ajutor nerambursabil</t>
  </si>
  <si>
    <t>Total incasari (intrari de lichiditati) din activitatea de finantare</t>
  </si>
  <si>
    <t>PLATI DIN ACTIVITATEA DE FINANTARE</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</si>
  <si>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</si>
  <si>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</si>
  <si>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</si>
  <si>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</si>
  <si>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</si>
  <si>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</si>
  <si>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</si>
  <si>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Cresterea investitiilor in curs</t>
  </si>
  <si>
    <t>Total plati din investitii</t>
  </si>
  <si>
    <t>Flux de lichiditati din investitii</t>
  </si>
  <si>
    <t>Flux de lichiditati din investitii si finantare</t>
  </si>
  <si>
    <t>FLUX DE LICHIDITATI TOTAL 
(activitatile de exploatare, finantare, investitii)</t>
  </si>
  <si>
    <t>Tabel 3: PROIECTII FINANCIARE INCREMENTALE (marginale)</t>
  </si>
  <si>
    <t>ACTIVITATEA DE EXPLOATARE</t>
  </si>
  <si>
    <t>INCASARI DIN ACTIVITATEA DE EXPLOATARE  (marginale)</t>
  </si>
  <si>
    <t xml:space="preserve">Venituri din exploatare (marginale), incl TVA </t>
  </si>
  <si>
    <t>Total incasari din activitatea de exploatare (marginale)</t>
  </si>
  <si>
    <t>PLATI DIN ACTIVITATEA DE EXPLOATARE</t>
  </si>
  <si>
    <t xml:space="preserve">Cheltuieli de exploatare (marginale), incl TVA </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</si>
  <si>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</si>
  <si>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</si>
  <si>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</si>
  <si>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</si>
  <si>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</si>
  <si>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 xml:space="preserve"> Ajutor nerambursabil (inclusiv avans)</t>
  </si>
  <si>
    <t>Total incasari din finantare</t>
  </si>
  <si>
    <t>Total plati din finantare</t>
  </si>
  <si>
    <t>Flux de lichiditati din finantare</t>
  </si>
  <si>
    <t>FLUX DE LICHIDITATI TOTAL 
(exploatare, finantare, investitii)</t>
  </si>
  <si>
    <t>AN 7</t>
  </si>
  <si>
    <t>AN 8</t>
  </si>
  <si>
    <t>AN 9</t>
  </si>
  <si>
    <t>AN 10</t>
  </si>
  <si>
    <t>AN 11</t>
  </si>
  <si>
    <t>RENTABILITATE FINANCIARĂ</t>
  </si>
  <si>
    <t>In acest tabel sunt inregistrate incasarile si platile aferente activitatilor de exploatare si de investitii generate exclusiv de proiectul de investitie</t>
  </si>
  <si>
    <r>
      <t xml:space="preserve">TVA eligibil (nedeductibil) ?
</t>
    </r>
    <r>
      <rPr>
        <b/>
        <i/>
        <sz val="9"/>
        <rFont val="Calibri"/>
        <family val="2"/>
        <charset val="238"/>
        <scheme val="minor"/>
      </rPr>
      <t>(selecteaza)</t>
    </r>
  </si>
  <si>
    <t>NU</t>
  </si>
  <si>
    <t>Rata de actualizare financiară</t>
  </si>
  <si>
    <t>Implementare si operare (ani)</t>
  </si>
  <si>
    <t>Total incasari din exploatare</t>
  </si>
  <si>
    <t>Valoare reziduala*</t>
  </si>
  <si>
    <t>Incasari totale</t>
  </si>
  <si>
    <t>Total plati din exploatare</t>
  </si>
  <si>
    <t>Investitie</t>
  </si>
  <si>
    <t>Regularizare TVA</t>
  </si>
  <si>
    <t>Plati totale</t>
  </si>
  <si>
    <t>Flux de numerar net</t>
  </si>
  <si>
    <t>Flux de numerar net actualizat</t>
  </si>
  <si>
    <t>Investitie actualizata</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</si>
  <si>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</si>
  <si>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Activ</t>
  </si>
  <si>
    <t>Valoare de inventar (lei)</t>
  </si>
  <si>
    <t>Pondere (%)</t>
  </si>
  <si>
    <t>Durata de viata (ani)</t>
  </si>
  <si>
    <t>Durata de viata medie (ani)</t>
  </si>
  <si>
    <t>[completați cu denumirea activului]</t>
  </si>
  <si>
    <t>Fluxuri de numerar</t>
  </si>
  <si>
    <t>Valoare reziduala</t>
  </si>
  <si>
    <t>Total flux de numerar</t>
  </si>
  <si>
    <t>(durata de viață post operare rămasă, în ani)</t>
  </si>
  <si>
    <t>Post operare (ani)</t>
  </si>
  <si>
    <t>An</t>
  </si>
  <si>
    <t>Post operare (continuare)</t>
  </si>
  <si>
    <t>DA</t>
  </si>
  <si>
    <t>SUSTENABILITATEA FINANCIARĂ A INVESTIȚIEI</t>
  </si>
  <si>
    <t>Nr. Crt.</t>
  </si>
  <si>
    <t>CATEGORIA</t>
  </si>
  <si>
    <t>Credite pe termen lung, din care</t>
  </si>
  <si>
    <t>2.1.</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</si>
  <si>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</si>
  <si>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</si>
  <si>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</si>
  <si>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</si>
  <si>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</si>
  <si>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</si>
  <si>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</si>
  <si>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</si>
  <si>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</si>
  <si>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Dividende (inclusiv impozitele aferentăe)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</si>
  <si>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</si>
  <si>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</si>
  <si>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</si>
  <si>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</si>
  <si>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</si>
  <si>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</si>
  <si>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</si>
  <si>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Cresterea investitiilor in curs (esalonat cf. Grafic realizare)</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</si>
  <si>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</si>
  <si>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</si>
  <si>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</si>
  <si>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</si>
  <si>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</si>
  <si>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11.1</t>
  </si>
  <si>
    <t>Venituri din  vanzari produse (fără TVA)</t>
  </si>
  <si>
    <t>TVA aferentă veniturilor din vanzari produse</t>
  </si>
  <si>
    <t>11.2.</t>
  </si>
  <si>
    <t>Venituri din prestari servicii (fără TVA)</t>
  </si>
  <si>
    <t>TVA aferentă veniturilor din  prestari servicii</t>
  </si>
  <si>
    <t>11.3.</t>
  </si>
  <si>
    <t>Venituri din vanzari marfuri (fără TVA)</t>
  </si>
  <si>
    <t>TVA aferentă veniturilor din vanzari marfuri</t>
  </si>
  <si>
    <t>11.4.</t>
  </si>
  <si>
    <t>Venituri din subventii de exploatare aferente cifrei de afaceri nete</t>
  </si>
  <si>
    <t>Venituri din subventii de exploatare aferentă cifrei de afaceri nete (fără TVA)</t>
  </si>
  <si>
    <t>TVA aferentă din subventii de exploatare aferentăe cifrei de afaceri nete</t>
  </si>
  <si>
    <t>11.5.</t>
  </si>
  <si>
    <t>Venituri din alte activitati</t>
  </si>
  <si>
    <t>Venituri din alte activități (fără TVA)</t>
  </si>
  <si>
    <t>TVA aferentă veniturilor din alte activități</t>
  </si>
  <si>
    <t>11.6.</t>
  </si>
  <si>
    <t>Alte venituri din exploatare (fără TVA)</t>
  </si>
  <si>
    <t>TVA aferentă altor venituri din exploatare</t>
  </si>
  <si>
    <t>12.</t>
  </si>
  <si>
    <t>12.1.</t>
  </si>
  <si>
    <t>Venituri din interese de participare</t>
  </si>
  <si>
    <t>12.2.</t>
  </si>
  <si>
    <t>Venituri din investitii si imprumuturi care fac parte din activele imobilizate</t>
  </si>
  <si>
    <t>12.3.</t>
  </si>
  <si>
    <t>Venituri din dobanzi</t>
  </si>
  <si>
    <t>12.4.</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</si>
  <si>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</si>
  <si>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</si>
  <si>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</si>
  <si>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Cheltuieli cu materiile prime si cu materialele consumabile (fără TVA)</t>
  </si>
  <si>
    <t>TVA aferentă cheltuielilor cu materiile prime si cu materialele consumabile (fără TVA)</t>
  </si>
  <si>
    <t>Alte cheltuieli materiale  (fără TVA)</t>
  </si>
  <si>
    <t>TVA aferentă altor cheltuieli materiale</t>
  </si>
  <si>
    <t>Alte cheltuieli externe (cu energia si apa)</t>
  </si>
  <si>
    <t>Alte cheltuieli externe (cu energia si apa) fără TVA</t>
  </si>
  <si>
    <t>TVA aferentă altor cheltuieli externe (cu energia si apa)</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</si>
  <si>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</si>
  <si>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</si>
  <si>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</si>
  <si>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</si>
  <si>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</si>
  <si>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</si>
  <si>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</si>
  <si>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</si>
  <si>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</si>
  <si>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</si>
  <si>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</si>
  <si>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</si>
  <si>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</si>
  <si>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</si>
  <si>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</si>
  <si>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</si>
  <si>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</si>
  <si>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</si>
  <si>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</si>
  <si>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SUSTENABILITATEA FINANCIARA INDEPLINITA</t>
  </si>
  <si>
    <t xml:space="preserve"> Proiectia fluxului de numerar la nivelul intregii activitati a intreprinderii, cu ajutor nerambursabil, pe perioada de implementare si operare a investitiei</t>
  </si>
  <si>
    <t>VANF/C (valoarea actualizata neta financiara a investiției)</t>
  </si>
  <si>
    <t>RIRF/C (rata interna de rentabilitate financiara a investiției)</t>
  </si>
  <si>
    <t>VANF/K (valoarea actualizata neta financiara a capitalului propriu)</t>
  </si>
  <si>
    <t>RIRF/K (rata interna de rentabilitate financiara a capitalului propriu)</t>
  </si>
  <si>
    <t>Rambursare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</si>
</sst>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b/>
      <sz val="12"/>
      <name val="Times New Roman"/>
      <family val="1"/>
    </font>
    <font>
      <b/>
      <sz val="10"/>
      <name val="Arial"/>
      <family val="2"/>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7"/>
      <color theme="1"/>
      <name val="Calibri"/>
      <family val="2"/>
      <charset val="238"/>
      <scheme val="minor"/>
    </font>
    <font>
      <sz val="10"/>
      <name val="Calibri"/>
      <family val="2"/>
      <charset val="238"/>
    </font>
    <font>
      <i/>
      <sz val="10"/>
      <color theme="1"/>
      <name val="Calibri"/>
      <family val="2"/>
      <charset val="238"/>
      <scheme val="minor"/>
    </font>
    <font>
      <b/>
      <sz val="10"/>
      <color rgb="FFFF0000"/>
      <name val="Calibri"/>
      <family val="2"/>
      <charset val="238"/>
      <scheme val="minor"/>
    </font>
    <font>
      <sz val="10"/>
      <color theme="1"/>
      <name val="Calibri"/>
      <family val="2"/>
      <scheme val="minor"/>
    </font>
    <font>
      <b/>
      <sz val="10"/>
      <color theme="1"/>
      <name val="Calibri"/>
      <family val="2"/>
      <scheme val="minor"/>
    </font>
    <font>
      <b/>
      <sz val="9"/>
      <color theme="1"/>
      <name val="Calibri"/>
      <family val="2"/>
      <charset val="238"/>
      <scheme val="minor"/>
    </font>
    <font>
      <b/>
      <i/>
      <sz val="9"/>
      <name val="Calibri"/>
      <family val="2"/>
      <charset val="238"/>
      <scheme val="minor"/>
    </font>
    <font>
      <sz val="9"/>
      <name val="Times New Roman"/>
      <family val="1"/>
      <charset val="238"/>
    </font>
    <font>
      <b/>
      <sz val="10"/>
      <name val="Trebuchet MS"/>
      <family val="2"/>
    </font>
    <font>
      <b/>
      <sz val="12"/>
      <color theme="1"/>
      <name val="Times New Roman"/>
      <family val="1"/>
    </font>
    <font>
      <sz val="10"/>
      <name val="Trebuchet MS"/>
      <family val="2"/>
    </font>
    <font>
      <sz val="9"/>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6" tint="0.59999389629810485"/>
        <bgColor indexed="64"/>
      </patternFill>
    </fill>
    <fill>
      <patternFill patternType="solid">
        <fgColor theme="4" tint="0.59999389629810485"/>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bottom/>
      <diagonal/>
    </border>
  </borders>
  <cellStyleXfs count="10">
    <xf numFmtId="0" fontId="0" fillId="0" borderId="0"/>
    <xf numFmtId="0" fontId="12" fillId="0" borderId="0"/>
    <xf numFmtId="0" fontId="4" fillId="0" borderId="0"/>
    <xf numFmtId="9" fontId="13" fillId="0" borderId="0" applyFont="0" applyFill="0" applyBorder="0" applyAlignment="0" applyProtection="0"/>
    <xf numFmtId="0" fontId="3" fillId="0" borderId="0"/>
    <xf numFmtId="0" fontId="31" fillId="0" borderId="0"/>
    <xf numFmtId="0" fontId="2" fillId="0" borderId="0"/>
    <xf numFmtId="0" fontId="3" fillId="0" borderId="0"/>
    <xf numFmtId="0" fontId="32" fillId="0" borderId="0">
      <alignment wrapText="1"/>
    </xf>
    <xf numFmtId="9" fontId="34" fillId="0" borderId="0" applyFont="0" applyFill="0" applyBorder="0" applyAlignment="0" applyProtection="0"/>
  </cellStyleXfs>
  <cellXfs count="407">
    <xf numFmtId="0" fontId="0" fillId="0" borderId="0" xfId="0"/>
    <xf numFmtId="0" fontId="19" fillId="0" borderId="0" xfId="0" applyFont="1" applyFill="1" applyAlignment="1" applyProtection="1">
      <alignment vertical="top"/>
    </xf>
    <xf numFmtId="0" fontId="21" fillId="0" borderId="3" xfId="0" applyFont="1" applyBorder="1" applyAlignment="1" applyProtection="1">
      <alignment vertical="top" wrapText="1"/>
    </xf>
    <xf numFmtId="4" fontId="20" fillId="0" borderId="0" xfId="0" applyNumberFormat="1" applyFont="1" applyAlignment="1" applyProtection="1">
      <alignment vertical="top"/>
    </xf>
    <xf numFmtId="0" fontId="20" fillId="0" borderId="0" xfId="0" applyFont="1" applyAlignment="1" applyProtection="1">
      <alignment vertical="top"/>
    </xf>
    <xf numFmtId="0" fontId="21" fillId="0" borderId="0" xfId="0" applyFont="1" applyAlignment="1" applyProtection="1">
      <alignment vertical="top"/>
    </xf>
    <xf numFmtId="3" fontId="20" fillId="0" borderId="3" xfId="0" applyNumberFormat="1" applyFont="1" applyBorder="1" applyAlignment="1" applyProtection="1">
      <alignment vertical="top" wrapText="1"/>
    </xf>
    <xf numFmtId="4" fontId="20" fillId="2" borderId="3" xfId="0" applyNumberFormat="1" applyFont="1" applyFill="1" applyBorder="1" applyAlignment="1" applyProtection="1">
      <alignment horizontal="right" vertical="top"/>
      <protection locked="0"/>
    </xf>
    <xf numFmtId="4" fontId="20" fillId="0" borderId="3" xfId="0" applyNumberFormat="1" applyFont="1" applyBorder="1" applyAlignment="1" applyProtection="1">
      <alignment horizontal="right" vertical="top"/>
    </xf>
    <xf numFmtId="3" fontId="21" fillId="0" borderId="3" xfId="0" applyNumberFormat="1" applyFont="1" applyBorder="1" applyAlignment="1" applyProtection="1">
      <alignment vertical="top" wrapText="1"/>
    </xf>
    <xf numFmtId="4" fontId="21" fillId="0" borderId="3" xfId="0" applyNumberFormat="1" applyFont="1" applyBorder="1" applyAlignment="1" applyProtection="1">
      <alignment horizontal="right" vertical="top"/>
    </xf>
    <xf numFmtId="0" fontId="20" fillId="0" borderId="0" xfId="0" applyFont="1" applyBorder="1" applyAlignment="1" applyProtection="1">
      <alignment vertical="top"/>
    </xf>
    <xf numFmtId="4" fontId="21" fillId="0" borderId="3" xfId="0" applyNumberFormat="1" applyFont="1" applyBorder="1" applyAlignment="1" applyProtection="1">
      <alignment vertical="top"/>
    </xf>
    <xf numFmtId="4" fontId="20" fillId="0" borderId="3" xfId="0" applyNumberFormat="1" applyFont="1" applyFill="1" applyBorder="1" applyAlignment="1" applyProtection="1">
      <alignment horizontal="right" vertical="top"/>
    </xf>
    <xf numFmtId="4" fontId="21" fillId="2" borderId="3" xfId="0" applyNumberFormat="1" applyFont="1" applyFill="1" applyBorder="1" applyAlignment="1" applyProtection="1">
      <alignment horizontal="right" vertical="top"/>
      <protection locked="0"/>
    </xf>
    <xf numFmtId="0" fontId="20" fillId="0" borderId="0" xfId="0" applyFont="1" applyAlignment="1" applyProtection="1">
      <alignment vertical="top" wrapText="1"/>
    </xf>
    <xf numFmtId="4" fontId="21" fillId="0" borderId="3" xfId="0" applyNumberFormat="1" applyFont="1" applyFill="1" applyBorder="1" applyAlignment="1" applyProtection="1">
      <alignment horizontal="center" vertical="top"/>
    </xf>
    <xf numFmtId="0" fontId="21" fillId="0" borderId="3" xfId="0" applyFont="1" applyBorder="1" applyAlignment="1" applyProtection="1">
      <alignment vertical="top"/>
    </xf>
    <xf numFmtId="4" fontId="20" fillId="2" borderId="3" xfId="0" applyNumberFormat="1" applyFont="1" applyFill="1" applyBorder="1" applyAlignment="1" applyProtection="1">
      <alignment vertical="top"/>
      <protection locked="0"/>
    </xf>
    <xf numFmtId="4" fontId="20" fillId="0" borderId="3" xfId="0" applyNumberFormat="1" applyFont="1" applyBorder="1" applyAlignment="1" applyProtection="1">
      <alignment vertical="top"/>
    </xf>
    <xf numFmtId="0" fontId="0" fillId="0" borderId="0" xfId="0" applyFont="1" applyAlignment="1" applyProtection="1">
      <alignment vertical="top"/>
    </xf>
    <xf numFmtId="4" fontId="21" fillId="2" borderId="3" xfId="0" applyNumberFormat="1" applyFont="1" applyFill="1" applyBorder="1" applyAlignment="1" applyProtection="1">
      <alignment vertical="top"/>
      <protection locked="0"/>
    </xf>
    <xf numFmtId="0" fontId="14" fillId="0" borderId="0" xfId="0" applyFont="1" applyFill="1" applyAlignment="1">
      <alignment vertical="top"/>
    </xf>
    <xf numFmtId="0" fontId="20" fillId="0" borderId="3" xfId="0" applyFont="1" applyBorder="1" applyAlignment="1" applyProtection="1">
      <alignment vertical="top" wrapText="1"/>
    </xf>
    <xf numFmtId="3" fontId="20" fillId="0" borderId="3" xfId="0" applyNumberFormat="1" applyFont="1" applyBorder="1" applyAlignment="1" applyProtection="1">
      <alignment vertical="top"/>
    </xf>
    <xf numFmtId="0" fontId="20" fillId="0" borderId="0" xfId="0" applyFont="1" applyBorder="1" applyAlignment="1" applyProtection="1">
      <alignment vertical="top" wrapText="1"/>
    </xf>
    <xf numFmtId="0" fontId="0" fillId="0" borderId="0" xfId="0" applyFont="1" applyAlignment="1">
      <alignment vertical="top"/>
    </xf>
    <xf numFmtId="3" fontId="21" fillId="0" borderId="3" xfId="0" applyNumberFormat="1" applyFont="1" applyBorder="1" applyAlignment="1" applyProtection="1">
      <alignment vertical="top"/>
    </xf>
    <xf numFmtId="4" fontId="20" fillId="0" borderId="0" xfId="0" applyNumberFormat="1" applyFont="1" applyAlignment="1" applyProtection="1">
      <alignment vertical="top" wrapText="1"/>
    </xf>
    <xf numFmtId="0" fontId="20" fillId="3" borderId="3" xfId="0" applyFont="1" applyFill="1" applyBorder="1" applyAlignment="1" applyProtection="1">
      <alignment vertical="top" wrapText="1"/>
    </xf>
    <xf numFmtId="4" fontId="20" fillId="2" borderId="3" xfId="1" applyNumberFormat="1" applyFont="1" applyFill="1" applyBorder="1" applyAlignment="1" applyProtection="1">
      <alignment horizontal="right" vertical="top"/>
      <protection locked="0"/>
    </xf>
    <xf numFmtId="4" fontId="19" fillId="4" borderId="3" xfId="1" applyNumberFormat="1" applyFont="1" applyFill="1" applyBorder="1" applyAlignment="1" applyProtection="1">
      <alignment horizontal="right" vertical="top"/>
      <protection locked="0"/>
    </xf>
    <xf numFmtId="4" fontId="21" fillId="3" borderId="3" xfId="0" applyNumberFormat="1" applyFont="1" applyFill="1" applyBorder="1" applyAlignment="1" applyProtection="1">
      <alignment horizontal="right" vertical="top"/>
    </xf>
    <xf numFmtId="4" fontId="20" fillId="3" borderId="3" xfId="0" applyNumberFormat="1" applyFont="1" applyFill="1" applyBorder="1" applyAlignment="1" applyProtection="1">
      <alignment horizontal="right" vertical="top"/>
    </xf>
    <xf numFmtId="4" fontId="20" fillId="3" borderId="3" xfId="0" applyNumberFormat="1" applyFont="1" applyFill="1" applyBorder="1" applyAlignment="1" applyProtection="1">
      <alignment vertical="top"/>
    </xf>
    <xf numFmtId="0" fontId="20" fillId="0" borderId="0" xfId="0" applyFont="1" applyFill="1" applyAlignment="1" applyProtection="1">
      <alignment vertical="top"/>
    </xf>
    <xf numFmtId="0" fontId="0" fillId="0" borderId="0" xfId="0" applyFont="1" applyFill="1" applyAlignment="1" applyProtection="1">
      <alignment vertical="top"/>
    </xf>
    <xf numFmtId="0" fontId="20" fillId="0" borderId="0" xfId="0" applyFont="1" applyFill="1" applyAlignment="1" applyProtection="1">
      <alignment horizontal="left" vertical="top"/>
    </xf>
    <xf numFmtId="4" fontId="21" fillId="0" borderId="0" xfId="0" applyNumberFormat="1" applyFont="1" applyFill="1" applyAlignment="1" applyProtection="1">
      <alignment horizontal="center" vertical="top"/>
    </xf>
    <xf numFmtId="4" fontId="20" fillId="0" borderId="0" xfId="0" applyNumberFormat="1" applyFont="1" applyFill="1" applyBorder="1" applyAlignment="1" applyProtection="1">
      <alignment horizontal="right" vertical="top"/>
    </xf>
    <xf numFmtId="0" fontId="28" fillId="0" borderId="0" xfId="0" applyFont="1" applyAlignment="1" applyProtection="1">
      <alignment vertical="top" wrapText="1"/>
    </xf>
    <xf numFmtId="0" fontId="19" fillId="0" borderId="0" xfId="0" applyFont="1" applyAlignment="1" applyProtection="1">
      <alignment horizontal="center" vertical="top"/>
    </xf>
    <xf numFmtId="0" fontId="25" fillId="0" borderId="0" xfId="0" applyFont="1" applyFill="1" applyAlignment="1" applyProtection="1">
      <alignment vertical="top" wrapText="1"/>
    </xf>
    <xf numFmtId="0" fontId="19" fillId="0" borderId="0" xfId="0" applyFont="1" applyBorder="1" applyAlignment="1" applyProtection="1">
      <alignment horizontal="center" vertical="top"/>
    </xf>
    <xf numFmtId="0" fontId="9" fillId="0" borderId="0" xfId="0" applyFont="1" applyAlignment="1" applyProtection="1">
      <alignment horizontal="center" vertical="top"/>
    </xf>
    <xf numFmtId="3" fontId="21" fillId="0" borderId="3" xfId="0" applyNumberFormat="1" applyFont="1" applyFill="1" applyBorder="1" applyAlignment="1" applyProtection="1">
      <alignment horizontal="left" vertical="top"/>
    </xf>
    <xf numFmtId="3" fontId="26" fillId="0" borderId="0" xfId="0" applyNumberFormat="1" applyFont="1" applyFill="1" applyBorder="1" applyAlignment="1" applyProtection="1">
      <alignment horizontal="center" vertical="top"/>
    </xf>
    <xf numFmtId="0" fontId="25" fillId="0" borderId="0" xfId="0" applyFont="1" applyFill="1" applyAlignment="1" applyProtection="1">
      <alignment vertical="top"/>
    </xf>
    <xf numFmtId="3" fontId="10" fillId="0" borderId="0" xfId="0" applyNumberFormat="1" applyFont="1" applyFill="1" applyBorder="1" applyAlignment="1" applyProtection="1">
      <alignment horizontal="center" vertical="top"/>
    </xf>
    <xf numFmtId="3" fontId="20" fillId="0" borderId="3" xfId="0" applyNumberFormat="1" applyFont="1" applyFill="1" applyBorder="1" applyAlignment="1" applyProtection="1">
      <alignment horizontal="left" vertical="top"/>
    </xf>
    <xf numFmtId="3" fontId="20" fillId="0" borderId="3" xfId="0" applyNumberFormat="1" applyFont="1" applyFill="1" applyBorder="1" applyAlignment="1" applyProtection="1">
      <alignment horizontal="left" vertical="top" wrapText="1"/>
    </xf>
    <xf numFmtId="4" fontId="26" fillId="0" borderId="3" xfId="0" applyNumberFormat="1" applyFont="1" applyFill="1" applyBorder="1" applyAlignment="1" applyProtection="1">
      <alignment horizontal="right" vertical="top"/>
    </xf>
    <xf numFmtId="3" fontId="19" fillId="0" borderId="0" xfId="0" applyNumberFormat="1" applyFont="1" applyFill="1" applyBorder="1" applyAlignment="1" applyProtection="1">
      <alignment horizontal="center" vertical="top"/>
    </xf>
    <xf numFmtId="3" fontId="9" fillId="0" borderId="0" xfId="0" applyNumberFormat="1" applyFont="1" applyFill="1" applyBorder="1" applyAlignment="1" applyProtection="1">
      <alignment horizontal="center" vertical="top"/>
    </xf>
    <xf numFmtId="3" fontId="21" fillId="0" borderId="3" xfId="0" applyNumberFormat="1" applyFont="1" applyFill="1" applyBorder="1" applyAlignment="1" applyProtection="1">
      <alignment horizontal="right" vertical="top" wrapText="1"/>
    </xf>
    <xf numFmtId="4" fontId="21" fillId="0" borderId="3" xfId="0" applyNumberFormat="1" applyFont="1" applyFill="1" applyBorder="1" applyAlignment="1" applyProtection="1">
      <alignment horizontal="right" vertical="top"/>
    </xf>
    <xf numFmtId="0" fontId="28" fillId="0" borderId="0" xfId="0" applyFont="1" applyFill="1" applyAlignment="1" applyProtection="1">
      <alignment vertical="top"/>
    </xf>
    <xf numFmtId="0" fontId="28" fillId="0" borderId="0" xfId="0" applyFont="1" applyFill="1" applyAlignment="1" applyProtection="1">
      <alignment vertical="top" wrapText="1"/>
    </xf>
    <xf numFmtId="0" fontId="25" fillId="0" borderId="0" xfId="0" applyFont="1" applyAlignment="1" applyProtection="1">
      <alignment vertical="top" wrapText="1"/>
    </xf>
    <xf numFmtId="49" fontId="26" fillId="0" borderId="3" xfId="0" applyNumberFormat="1" applyFont="1" applyFill="1" applyBorder="1" applyAlignment="1" applyProtection="1">
      <alignment horizontal="left" vertical="top"/>
    </xf>
    <xf numFmtId="0" fontId="26" fillId="0" borderId="3" xfId="0" applyFont="1" applyFill="1" applyBorder="1" applyAlignment="1" applyProtection="1">
      <alignment horizontal="right" vertical="top" wrapText="1"/>
    </xf>
    <xf numFmtId="3" fontId="17" fillId="0" borderId="0" xfId="0" applyNumberFormat="1" applyFont="1" applyFill="1" applyBorder="1" applyAlignment="1" applyProtection="1">
      <alignment horizontal="center" vertical="top"/>
    </xf>
    <xf numFmtId="0" fontId="19" fillId="0" borderId="0" xfId="0" applyFont="1" applyFill="1" applyBorder="1" applyAlignment="1" applyProtection="1">
      <alignment horizontal="left" vertical="top"/>
    </xf>
    <xf numFmtId="0" fontId="19" fillId="0" borderId="0" xfId="0" applyFont="1" applyFill="1" applyBorder="1" applyAlignment="1" applyProtection="1">
      <alignment vertical="top" wrapText="1"/>
    </xf>
    <xf numFmtId="4" fontId="21" fillId="0" borderId="0" xfId="0" applyNumberFormat="1" applyFont="1" applyFill="1" applyBorder="1" applyAlignment="1" applyProtection="1">
      <alignment horizontal="right" vertical="top"/>
    </xf>
    <xf numFmtId="4" fontId="21" fillId="0" borderId="0" xfId="0" applyNumberFormat="1" applyFont="1" applyFill="1" applyBorder="1" applyAlignment="1" applyProtection="1">
      <alignment horizontal="center" vertical="top"/>
    </xf>
    <xf numFmtId="3" fontId="11" fillId="0" borderId="0" xfId="0" applyNumberFormat="1" applyFont="1" applyFill="1" applyBorder="1" applyAlignment="1" applyProtection="1">
      <alignment horizontal="center" vertical="top"/>
    </xf>
    <xf numFmtId="0" fontId="26" fillId="0" borderId="0" xfId="0" applyFont="1" applyFill="1" applyBorder="1" applyAlignment="1" applyProtection="1">
      <alignment vertical="top" wrapText="1"/>
    </xf>
    <xf numFmtId="0" fontId="7" fillId="0" borderId="0" xfId="0" applyFont="1" applyFill="1" applyAlignment="1" applyProtection="1">
      <alignment vertical="top"/>
    </xf>
    <xf numFmtId="0" fontId="11" fillId="0" borderId="0" xfId="0" applyFont="1" applyAlignment="1" applyProtection="1">
      <alignment horizontal="center" vertical="top"/>
    </xf>
    <xf numFmtId="4" fontId="26" fillId="0" borderId="3" xfId="0" applyNumberFormat="1" applyFont="1" applyBorder="1" applyAlignment="1" applyProtection="1">
      <alignment horizontal="right" vertical="top"/>
    </xf>
    <xf numFmtId="0" fontId="26" fillId="0" borderId="0" xfId="0" applyFont="1" applyAlignment="1" applyProtection="1">
      <alignment horizontal="center" vertical="top"/>
    </xf>
    <xf numFmtId="0" fontId="26" fillId="0" borderId="0" xfId="0" applyFont="1" applyBorder="1" applyAlignment="1" applyProtection="1">
      <alignment horizontal="center" vertical="top"/>
    </xf>
    <xf numFmtId="0" fontId="8" fillId="0" borderId="0" xfId="0" applyFont="1" applyAlignment="1" applyProtection="1">
      <alignment horizontal="center" vertical="top"/>
    </xf>
    <xf numFmtId="0" fontId="26" fillId="0" borderId="0" xfId="0" applyFont="1" applyAlignment="1" applyProtection="1">
      <alignment horizontal="left" vertical="top"/>
    </xf>
    <xf numFmtId="0" fontId="26" fillId="0" borderId="0" xfId="0" applyFont="1" applyAlignment="1" applyProtection="1">
      <alignment horizontal="right" vertical="top" wrapText="1"/>
    </xf>
    <xf numFmtId="0" fontId="10" fillId="0" borderId="0" xfId="0" applyFont="1" applyAlignment="1" applyProtection="1">
      <alignment horizontal="center" vertical="top"/>
    </xf>
    <xf numFmtId="0" fontId="21" fillId="0" borderId="0" xfId="0" applyFont="1" applyFill="1" applyBorder="1" applyAlignment="1" applyProtection="1">
      <alignment horizontal="left" vertical="top" wrapText="1"/>
    </xf>
    <xf numFmtId="0" fontId="19" fillId="0" borderId="0" xfId="0" applyFont="1" applyAlignment="1" applyProtection="1">
      <alignment horizontal="left" vertical="top"/>
    </xf>
    <xf numFmtId="0" fontId="20" fillId="0" borderId="0" xfId="0" applyFont="1" applyFill="1" applyBorder="1" applyAlignment="1" applyProtection="1">
      <alignment horizontal="left" vertical="top" wrapText="1"/>
    </xf>
    <xf numFmtId="0" fontId="20" fillId="0" borderId="0" xfId="0" applyFont="1" applyAlignment="1" applyProtection="1">
      <alignment horizontal="left" vertical="top"/>
    </xf>
    <xf numFmtId="4" fontId="21" fillId="0" borderId="0" xfId="0" applyNumberFormat="1" applyFont="1" applyBorder="1" applyAlignment="1" applyProtection="1">
      <alignment horizontal="right" vertical="top"/>
    </xf>
    <xf numFmtId="4" fontId="21" fillId="0" borderId="0" xfId="0" applyNumberFormat="1" applyFont="1" applyBorder="1" applyAlignment="1" applyProtection="1">
      <alignment horizontal="center" vertical="top"/>
    </xf>
    <xf numFmtId="4" fontId="20" fillId="0" borderId="0" xfId="0" applyNumberFormat="1" applyFont="1" applyBorder="1" applyAlignment="1" applyProtection="1">
      <alignment horizontal="right" vertical="top"/>
    </xf>
    <xf numFmtId="3" fontId="21" fillId="0" borderId="0" xfId="0" applyNumberFormat="1" applyFont="1" applyBorder="1" applyAlignment="1" applyProtection="1">
      <alignment vertical="top" wrapText="1"/>
    </xf>
    <xf numFmtId="0" fontId="21" fillId="2" borderId="3" xfId="0" applyNumberFormat="1" applyFont="1" applyFill="1" applyBorder="1" applyAlignment="1" applyProtection="1">
      <alignment horizontal="center" vertical="top"/>
      <protection locked="0"/>
    </xf>
    <xf numFmtId="0" fontId="21" fillId="0" borderId="3" xfId="0" applyNumberFormat="1" applyFont="1" applyBorder="1" applyAlignment="1" applyProtection="1">
      <alignment vertical="top" wrapText="1"/>
    </xf>
    <xf numFmtId="0" fontId="21" fillId="0" borderId="3" xfId="0" applyNumberFormat="1" applyFont="1" applyFill="1" applyBorder="1" applyAlignment="1" applyProtection="1">
      <alignment horizontal="center" vertical="top"/>
    </xf>
    <xf numFmtId="0" fontId="0" fillId="0" borderId="0" xfId="0" applyNumberFormat="1" applyFont="1" applyAlignment="1">
      <alignment vertical="top"/>
    </xf>
    <xf numFmtId="0" fontId="19" fillId="0" borderId="3" xfId="0" applyFont="1" applyFill="1" applyBorder="1" applyAlignment="1" applyProtection="1">
      <alignment vertical="top" wrapText="1"/>
    </xf>
    <xf numFmtId="3" fontId="20" fillId="3" borderId="3" xfId="0" applyNumberFormat="1" applyFont="1" applyFill="1" applyBorder="1" applyAlignment="1" applyProtection="1">
      <alignment vertical="top" wrapText="1"/>
    </xf>
    <xf numFmtId="0" fontId="21" fillId="0" borderId="0" xfId="0" applyNumberFormat="1" applyFont="1" applyAlignment="1" applyProtection="1">
      <alignment vertical="top"/>
    </xf>
    <xf numFmtId="4" fontId="21" fillId="0" borderId="0" xfId="0" applyNumberFormat="1" applyFont="1" applyAlignment="1" applyProtection="1">
      <alignment vertical="top"/>
    </xf>
    <xf numFmtId="0" fontId="20" fillId="3" borderId="0" xfId="0" applyFont="1" applyFill="1" applyAlignment="1" applyProtection="1">
      <alignment vertical="top"/>
    </xf>
    <xf numFmtId="16" fontId="20" fillId="3" borderId="3" xfId="0" applyNumberFormat="1" applyFont="1" applyFill="1" applyBorder="1" applyAlignment="1" applyProtection="1">
      <alignment horizontal="right" vertical="top" wrapText="1"/>
    </xf>
    <xf numFmtId="4" fontId="21" fillId="0" borderId="3" xfId="0" applyNumberFormat="1" applyFont="1" applyFill="1" applyBorder="1" applyAlignment="1" applyProtection="1">
      <alignment vertical="top"/>
    </xf>
    <xf numFmtId="4" fontId="20" fillId="0" borderId="3" xfId="0" applyNumberFormat="1" applyFont="1" applyFill="1" applyBorder="1" applyAlignment="1" applyProtection="1">
      <alignment vertical="top"/>
      <protection locked="0"/>
    </xf>
    <xf numFmtId="4" fontId="21" fillId="3" borderId="3" xfId="0" applyNumberFormat="1" applyFont="1" applyFill="1" applyBorder="1" applyAlignment="1" applyProtection="1">
      <alignment vertical="top"/>
    </xf>
    <xf numFmtId="3" fontId="21" fillId="3" borderId="3" xfId="0" applyNumberFormat="1" applyFont="1" applyFill="1" applyBorder="1" applyAlignment="1" applyProtection="1">
      <alignment vertical="top" wrapText="1"/>
    </xf>
    <xf numFmtId="4" fontId="33" fillId="0" borderId="0" xfId="0" applyNumberFormat="1" applyFont="1" applyAlignment="1" applyProtection="1">
      <alignment vertical="top" wrapText="1"/>
    </xf>
    <xf numFmtId="0" fontId="21" fillId="3" borderId="3" xfId="0" applyNumberFormat="1" applyFont="1" applyFill="1" applyBorder="1" applyAlignment="1" applyProtection="1">
      <alignment horizontal="center" vertical="top"/>
    </xf>
    <xf numFmtId="0" fontId="19" fillId="0" borderId="3" xfId="0" applyFont="1" applyFill="1" applyBorder="1" applyAlignment="1" applyProtection="1">
      <alignment horizontal="center" vertical="center" wrapText="1"/>
    </xf>
    <xf numFmtId="0" fontId="21" fillId="3" borderId="7" xfId="0" applyNumberFormat="1" applyFont="1" applyFill="1" applyBorder="1" applyAlignment="1" applyProtection="1">
      <alignment horizontal="center" vertical="top"/>
    </xf>
    <xf numFmtId="0" fontId="26" fillId="0" borderId="3" xfId="1" applyFont="1" applyFill="1" applyBorder="1" applyAlignment="1" applyProtection="1">
      <alignment horizontal="center" vertical="top" wrapText="1"/>
      <protection locked="0"/>
    </xf>
    <xf numFmtId="0" fontId="26" fillId="0" borderId="0" xfId="1" applyFont="1" applyFill="1" applyAlignment="1" applyProtection="1">
      <alignment horizontal="left" vertical="top"/>
    </xf>
    <xf numFmtId="4" fontId="21" fillId="0" borderId="3" xfId="0" applyNumberFormat="1" applyFont="1" applyFill="1" applyBorder="1" applyAlignment="1" applyProtection="1">
      <alignment horizontal="center" vertical="center" wrapText="1"/>
    </xf>
    <xf numFmtId="4" fontId="21" fillId="0" borderId="3" xfId="0" applyNumberFormat="1" applyFont="1" applyFill="1" applyBorder="1" applyAlignment="1" applyProtection="1">
      <alignment horizontal="center" vertical="center"/>
    </xf>
    <xf numFmtId="4" fontId="20" fillId="0" borderId="3" xfId="0" applyNumberFormat="1" applyFont="1" applyFill="1" applyBorder="1" applyAlignment="1" applyProtection="1">
      <alignment horizontal="right" vertical="top"/>
      <protection locked="0"/>
    </xf>
    <xf numFmtId="4" fontId="35" fillId="0" borderId="3" xfId="0" applyNumberFormat="1" applyFont="1" applyBorder="1" applyAlignment="1" applyProtection="1">
      <alignment horizontal="right" vertical="top"/>
    </xf>
    <xf numFmtId="4" fontId="26" fillId="0" borderId="3" xfId="0" applyNumberFormat="1" applyFont="1" applyFill="1" applyBorder="1" applyAlignment="1" applyProtection="1">
      <alignment horizontal="center" vertical="top"/>
    </xf>
    <xf numFmtId="4" fontId="20" fillId="0" borderId="3" xfId="0" applyNumberFormat="1" applyFont="1" applyFill="1" applyBorder="1" applyAlignment="1" applyProtection="1">
      <alignment horizontal="center" vertical="top"/>
    </xf>
    <xf numFmtId="0" fontId="9" fillId="0" borderId="0" xfId="0" applyFont="1" applyBorder="1" applyAlignment="1" applyProtection="1">
      <alignment horizontal="center" vertical="top"/>
    </xf>
    <xf numFmtId="0" fontId="10" fillId="0" borderId="0" xfId="0" applyFont="1" applyBorder="1" applyAlignment="1" applyProtection="1">
      <alignment horizontal="center" vertical="top"/>
    </xf>
    <xf numFmtId="0" fontId="24" fillId="0" borderId="0" xfId="0" applyFont="1" applyFill="1" applyAlignment="1" applyProtection="1">
      <alignment horizontal="center" vertical="top" wrapText="1"/>
    </xf>
    <xf numFmtId="0" fontId="22" fillId="0" borderId="0" xfId="0" applyFont="1" applyFill="1" applyAlignment="1" applyProtection="1">
      <alignment horizontal="center" vertical="top" wrapText="1"/>
    </xf>
    <xf numFmtId="9" fontId="20" fillId="0" borderId="3" xfId="9" applyFont="1" applyBorder="1" applyAlignment="1" applyProtection="1">
      <alignment vertical="top"/>
    </xf>
    <xf numFmtId="4" fontId="0" fillId="0" borderId="0" xfId="0" applyNumberFormat="1" applyFont="1" applyAlignment="1">
      <alignment vertical="top"/>
    </xf>
    <xf numFmtId="0" fontId="26" fillId="0" borderId="0" xfId="1" applyFont="1" applyFill="1" applyAlignment="1" applyProtection="1">
      <alignment horizontal="left" vertical="top" wrapText="1"/>
    </xf>
    <xf numFmtId="0" fontId="26" fillId="0" borderId="0" xfId="1" applyFont="1" applyFill="1" applyAlignment="1" applyProtection="1">
      <alignment horizontal="right" vertical="top"/>
    </xf>
    <xf numFmtId="3" fontId="29" fillId="0" borderId="0" xfId="0" applyNumberFormat="1" applyFont="1" applyAlignment="1" applyProtection="1">
      <alignment horizontal="right" vertical="top"/>
    </xf>
    <xf numFmtId="4" fontId="9" fillId="0" borderId="0" xfId="0" applyNumberFormat="1" applyFont="1" applyFill="1" applyAlignment="1">
      <alignment horizontal="center" vertical="top"/>
    </xf>
    <xf numFmtId="3" fontId="30" fillId="0" borderId="3" xfId="0" applyNumberFormat="1" applyFont="1" applyFill="1" applyBorder="1" applyAlignment="1">
      <alignment horizontal="center" vertical="center"/>
    </xf>
    <xf numFmtId="4" fontId="9" fillId="0" borderId="0" xfId="0" applyNumberFormat="1" applyFont="1" applyAlignment="1">
      <alignment horizontal="center" vertical="top"/>
    </xf>
    <xf numFmtId="0" fontId="29" fillId="0" borderId="3" xfId="4" applyNumberFormat="1" applyFont="1" applyFill="1" applyBorder="1" applyAlignment="1" applyProtection="1">
      <alignment horizontal="right" vertical="top" wrapText="1"/>
    </xf>
    <xf numFmtId="4" fontId="29" fillId="0" borderId="3" xfId="0" applyNumberFormat="1" applyFont="1" applyFill="1" applyBorder="1" applyAlignment="1">
      <alignment horizontal="left" vertical="top" wrapText="1"/>
    </xf>
    <xf numFmtId="3" fontId="30" fillId="0" borderId="3" xfId="0" applyNumberFormat="1" applyFont="1" applyFill="1" applyBorder="1" applyAlignment="1">
      <alignment horizontal="right" vertical="top"/>
    </xf>
    <xf numFmtId="3" fontId="29" fillId="2" borderId="3" xfId="0" applyNumberFormat="1" applyFont="1" applyFill="1" applyBorder="1" applyAlignment="1" applyProtection="1">
      <alignment horizontal="right" vertical="top"/>
      <protection locked="0"/>
    </xf>
    <xf numFmtId="0" fontId="39" fillId="0" borderId="3" xfId="0" applyNumberFormat="1" applyFont="1" applyBorder="1" applyAlignment="1">
      <alignment horizontal="right" vertical="top"/>
    </xf>
    <xf numFmtId="4" fontId="30" fillId="0" borderId="3" xfId="0" applyNumberFormat="1" applyFont="1" applyFill="1" applyBorder="1" applyAlignment="1">
      <alignment horizontal="left" vertical="top" wrapText="1"/>
    </xf>
    <xf numFmtId="4" fontId="10" fillId="0" borderId="0" xfId="0" applyNumberFormat="1" applyFont="1" applyAlignment="1">
      <alignment horizontal="center" vertical="top"/>
    </xf>
    <xf numFmtId="4" fontId="29" fillId="0" borderId="3" xfId="4" applyNumberFormat="1" applyFont="1" applyFill="1" applyBorder="1" applyAlignment="1" applyProtection="1">
      <alignment horizontal="left" vertical="top" wrapText="1"/>
    </xf>
    <xf numFmtId="4" fontId="10" fillId="0" borderId="0" xfId="0" applyNumberFormat="1" applyFont="1" applyFill="1" applyAlignment="1">
      <alignment horizontal="center" vertical="top"/>
    </xf>
    <xf numFmtId="3" fontId="30" fillId="0" borderId="3" xfId="0" applyNumberFormat="1" applyFont="1" applyFill="1" applyBorder="1" applyAlignment="1" applyProtection="1">
      <alignment horizontal="right" vertical="top"/>
    </xf>
    <xf numFmtId="0" fontId="18" fillId="0" borderId="3" xfId="0" applyNumberFormat="1" applyFont="1" applyFill="1" applyBorder="1" applyAlignment="1">
      <alignment horizontal="right" vertical="top"/>
    </xf>
    <xf numFmtId="3" fontId="39" fillId="0" borderId="3" xfId="0" applyNumberFormat="1" applyFont="1" applyFill="1" applyBorder="1" applyAlignment="1">
      <alignment horizontal="right" vertical="top"/>
    </xf>
    <xf numFmtId="4" fontId="30" fillId="0" borderId="3" xfId="0" applyNumberFormat="1" applyFont="1" applyFill="1" applyBorder="1" applyAlignment="1" applyProtection="1">
      <alignment horizontal="left" vertical="top" wrapText="1"/>
    </xf>
    <xf numFmtId="4" fontId="0" fillId="0" borderId="0" xfId="0" applyNumberFormat="1" applyFont="1" applyFill="1" applyAlignment="1">
      <alignment vertical="top"/>
    </xf>
    <xf numFmtId="3" fontId="29" fillId="0" borderId="3" xfId="0" applyNumberFormat="1" applyFont="1" applyFill="1" applyBorder="1" applyAlignment="1" applyProtection="1">
      <alignment horizontal="right" vertical="top"/>
    </xf>
    <xf numFmtId="4" fontId="29" fillId="0" borderId="3" xfId="0" applyNumberFormat="1" applyFont="1" applyFill="1" applyBorder="1" applyAlignment="1" applyProtection="1">
      <alignment vertical="top" wrapText="1"/>
    </xf>
    <xf numFmtId="0" fontId="30" fillId="0" borderId="3" xfId="4" applyNumberFormat="1" applyFont="1" applyFill="1" applyBorder="1" applyAlignment="1" applyProtection="1">
      <alignment horizontal="right" vertical="top" wrapText="1"/>
    </xf>
    <xf numFmtId="0" fontId="29" fillId="0" borderId="3" xfId="0" applyNumberFormat="1" applyFont="1" applyFill="1" applyBorder="1" applyAlignment="1">
      <alignment horizontal="right" vertical="top"/>
    </xf>
    <xf numFmtId="4" fontId="29" fillId="0" borderId="3" xfId="0" applyNumberFormat="1" applyFont="1" applyFill="1" applyBorder="1" applyAlignment="1" applyProtection="1">
      <alignment horizontal="left" vertical="top" wrapText="1"/>
    </xf>
    <xf numFmtId="3" fontId="29" fillId="0" borderId="3" xfId="0" applyNumberFormat="1" applyFont="1" applyFill="1" applyBorder="1" applyAlignment="1">
      <alignment horizontal="right" vertical="top"/>
    </xf>
    <xf numFmtId="0" fontId="29" fillId="0" borderId="9" xfId="0" applyNumberFormat="1" applyFont="1" applyFill="1" applyBorder="1" applyAlignment="1">
      <alignment vertical="top"/>
    </xf>
    <xf numFmtId="4" fontId="29" fillId="0" borderId="9" xfId="0" applyNumberFormat="1" applyFont="1" applyFill="1" applyBorder="1" applyAlignment="1" applyProtection="1">
      <alignment horizontal="left" vertical="top" wrapText="1"/>
    </xf>
    <xf numFmtId="3" fontId="30" fillId="0" borderId="9" xfId="0" applyNumberFormat="1" applyFont="1" applyFill="1" applyBorder="1" applyAlignment="1">
      <alignment horizontal="right" vertical="top"/>
    </xf>
    <xf numFmtId="3" fontId="29" fillId="0" borderId="9" xfId="0" applyNumberFormat="1" applyFont="1" applyFill="1" applyBorder="1" applyAlignment="1">
      <alignment horizontal="right" vertical="top"/>
    </xf>
    <xf numFmtId="3" fontId="18" fillId="2" borderId="3" xfId="0" applyNumberFormat="1" applyFont="1" applyFill="1" applyBorder="1" applyAlignment="1" applyProtection="1">
      <alignment horizontal="right" vertical="top"/>
      <protection locked="0"/>
    </xf>
    <xf numFmtId="0" fontId="30" fillId="0" borderId="0" xfId="4" applyNumberFormat="1" applyFont="1" applyFill="1" applyBorder="1" applyAlignment="1" applyProtection="1">
      <alignment horizontal="right" vertical="top" wrapText="1"/>
    </xf>
    <xf numFmtId="4" fontId="30" fillId="0" borderId="0" xfId="0" applyNumberFormat="1" applyFont="1" applyFill="1" applyBorder="1" applyAlignment="1">
      <alignment horizontal="left" vertical="top" wrapText="1"/>
    </xf>
    <xf numFmtId="3" fontId="30" fillId="0" borderId="0" xfId="0" applyNumberFormat="1" applyFont="1" applyFill="1" applyBorder="1" applyAlignment="1">
      <alignment horizontal="right" vertical="top"/>
    </xf>
    <xf numFmtId="4" fontId="6" fillId="0" borderId="0" xfId="0" applyNumberFormat="1" applyFont="1" applyAlignment="1">
      <alignment vertical="top"/>
    </xf>
    <xf numFmtId="4" fontId="30" fillId="0" borderId="3" xfId="0" applyNumberFormat="1" applyFont="1" applyFill="1" applyBorder="1" applyAlignment="1">
      <alignment vertical="top"/>
    </xf>
    <xf numFmtId="4" fontId="30" fillId="0" borderId="3" xfId="0" applyNumberFormat="1" applyFont="1" applyFill="1" applyBorder="1" applyAlignment="1">
      <alignment horizontal="center" vertical="center"/>
    </xf>
    <xf numFmtId="4" fontId="0" fillId="0" borderId="0" xfId="0" applyNumberFormat="1" applyFont="1" applyFill="1" applyBorder="1" applyAlignment="1">
      <alignment vertical="top"/>
    </xf>
    <xf numFmtId="4" fontId="30" fillId="0" borderId="0" xfId="0" applyNumberFormat="1" applyFont="1" applyFill="1" applyBorder="1" applyAlignment="1">
      <alignment vertical="top"/>
    </xf>
    <xf numFmtId="3" fontId="29" fillId="0" borderId="0" xfId="0" applyNumberFormat="1" applyFont="1" applyFill="1" applyBorder="1" applyAlignment="1" applyProtection="1">
      <alignment horizontal="right" vertical="top"/>
    </xf>
    <xf numFmtId="0" fontId="30" fillId="0" borderId="9" xfId="0" applyNumberFormat="1" applyFont="1" applyFill="1" applyBorder="1" applyAlignment="1">
      <alignment horizontal="right" vertical="top"/>
    </xf>
    <xf numFmtId="4" fontId="30" fillId="0" borderId="9" xfId="0" applyNumberFormat="1" applyFont="1" applyFill="1" applyBorder="1" applyAlignment="1" applyProtection="1">
      <alignment vertical="top" wrapText="1"/>
    </xf>
    <xf numFmtId="3" fontId="30" fillId="0" borderId="9" xfId="0" applyNumberFormat="1" applyFont="1" applyFill="1" applyBorder="1" applyAlignment="1" applyProtection="1">
      <alignment horizontal="right" vertical="top"/>
    </xf>
    <xf numFmtId="3" fontId="30" fillId="0" borderId="0" xfId="0" applyNumberFormat="1" applyFont="1" applyFill="1" applyBorder="1" applyAlignment="1" applyProtection="1">
      <alignment horizontal="right" vertical="top"/>
    </xf>
    <xf numFmtId="4" fontId="6" fillId="0" borderId="0" xfId="0" applyNumberFormat="1" applyFont="1" applyFill="1" applyBorder="1" applyAlignment="1">
      <alignment vertical="top"/>
    </xf>
    <xf numFmtId="3" fontId="29" fillId="3" borderId="3" xfId="0" applyNumberFormat="1" applyFont="1" applyFill="1" applyBorder="1" applyAlignment="1" applyProtection="1">
      <alignment horizontal="right" vertical="top"/>
    </xf>
    <xf numFmtId="0" fontId="30" fillId="0" borderId="3" xfId="0" applyNumberFormat="1" applyFont="1" applyFill="1" applyBorder="1" applyAlignment="1">
      <alignment horizontal="right" vertical="top"/>
    </xf>
    <xf numFmtId="4" fontId="30" fillId="0" borderId="3" xfId="0" applyNumberFormat="1" applyFont="1" applyFill="1" applyBorder="1" applyAlignment="1" applyProtection="1">
      <alignment vertical="top" wrapText="1"/>
    </xf>
    <xf numFmtId="4" fontId="29" fillId="0" borderId="0" xfId="0" applyNumberFormat="1" applyFont="1" applyFill="1" applyBorder="1" applyAlignment="1" applyProtection="1">
      <alignment horizontal="left" vertical="top" wrapText="1"/>
    </xf>
    <xf numFmtId="3" fontId="29" fillId="0" borderId="0" xfId="0" applyNumberFormat="1" applyFont="1" applyFill="1" applyBorder="1" applyAlignment="1">
      <alignment horizontal="right" vertical="top"/>
    </xf>
    <xf numFmtId="0" fontId="39" fillId="0" borderId="3" xfId="0" applyNumberFormat="1" applyFont="1" applyFill="1" applyBorder="1" applyAlignment="1">
      <alignment horizontal="right" vertical="top"/>
    </xf>
    <xf numFmtId="4" fontId="6" fillId="0" borderId="0" xfId="0" applyNumberFormat="1" applyFont="1" applyFill="1" applyAlignment="1">
      <alignment vertical="top"/>
    </xf>
    <xf numFmtId="4" fontId="30" fillId="0" borderId="0" xfId="0" applyNumberFormat="1" applyFont="1" applyFill="1" applyBorder="1" applyAlignment="1" applyProtection="1">
      <alignment vertical="top"/>
    </xf>
    <xf numFmtId="4" fontId="6" fillId="0" borderId="0" xfId="0" applyNumberFormat="1" applyFont="1" applyBorder="1" applyAlignment="1">
      <alignment vertical="top"/>
    </xf>
    <xf numFmtId="4" fontId="10" fillId="0" borderId="0" xfId="0" applyNumberFormat="1" applyFont="1" applyFill="1" applyBorder="1" applyAlignment="1">
      <alignment horizontal="center" vertical="top"/>
    </xf>
    <xf numFmtId="0" fontId="29" fillId="0" borderId="0" xfId="0" applyNumberFormat="1" applyFont="1" applyFill="1" applyAlignment="1">
      <alignment horizontal="right" vertical="top"/>
    </xf>
    <xf numFmtId="4" fontId="29" fillId="0" borderId="0" xfId="0" applyNumberFormat="1" applyFont="1" applyFill="1" applyBorder="1" applyAlignment="1" applyProtection="1">
      <alignment vertical="top" wrapText="1"/>
    </xf>
    <xf numFmtId="0" fontId="29" fillId="0" borderId="0" xfId="0" applyNumberFormat="1" applyFont="1" applyAlignment="1">
      <alignment horizontal="right" vertical="top"/>
    </xf>
    <xf numFmtId="4" fontId="29" fillId="0" borderId="0" xfId="0" applyNumberFormat="1" applyFont="1" applyAlignment="1" applyProtection="1">
      <alignment vertical="top" wrapText="1"/>
    </xf>
    <xf numFmtId="3" fontId="30" fillId="0" borderId="0" xfId="0" applyNumberFormat="1" applyFont="1" applyAlignment="1" applyProtection="1">
      <alignment horizontal="right" vertical="top"/>
    </xf>
    <xf numFmtId="0" fontId="29" fillId="0" borderId="0" xfId="0" applyNumberFormat="1" applyFont="1" applyFill="1" applyBorder="1" applyAlignment="1">
      <alignment vertical="top"/>
    </xf>
    <xf numFmtId="3" fontId="18" fillId="0" borderId="0" xfId="0" applyNumberFormat="1" applyFont="1" applyFill="1" applyAlignment="1" applyProtection="1">
      <alignment vertical="top"/>
    </xf>
    <xf numFmtId="3" fontId="29" fillId="0" borderId="0" xfId="0" applyNumberFormat="1" applyFont="1" applyFill="1" applyAlignment="1" applyProtection="1">
      <alignment vertical="top"/>
    </xf>
    <xf numFmtId="0" fontId="29" fillId="0" borderId="0" xfId="0" applyFont="1" applyFill="1" applyBorder="1" applyAlignment="1" applyProtection="1">
      <alignment horizontal="left" vertical="top" wrapText="1"/>
    </xf>
    <xf numFmtId="0" fontId="30" fillId="7" borderId="3" xfId="0" applyFont="1" applyFill="1" applyBorder="1" applyAlignment="1" applyProtection="1">
      <alignment vertical="top" wrapText="1"/>
    </xf>
    <xf numFmtId="0" fontId="30" fillId="2" borderId="3" xfId="0" applyNumberFormat="1" applyFont="1" applyFill="1" applyBorder="1" applyAlignment="1" applyProtection="1">
      <alignment horizontal="center" vertical="center"/>
      <protection locked="0"/>
    </xf>
    <xf numFmtId="0" fontId="29" fillId="0" borderId="0" xfId="0" applyFont="1" applyAlignment="1" applyProtection="1">
      <alignment vertical="top" wrapText="1"/>
    </xf>
    <xf numFmtId="3" fontId="29" fillId="0" borderId="0" xfId="0" applyNumberFormat="1" applyFont="1" applyAlignment="1" applyProtection="1">
      <alignment vertical="top"/>
    </xf>
    <xf numFmtId="49" fontId="29" fillId="0" borderId="0" xfId="0" applyNumberFormat="1" applyFont="1" applyAlignment="1" applyProtection="1">
      <alignment horizontal="center" vertical="top"/>
    </xf>
    <xf numFmtId="0" fontId="30" fillId="0" borderId="12" xfId="0" applyFont="1" applyBorder="1" applyAlignment="1" applyProtection="1">
      <alignment horizontal="right" vertical="top" wrapText="1"/>
    </xf>
    <xf numFmtId="9" fontId="30" fillId="0" borderId="11" xfId="0" applyNumberFormat="1" applyFont="1" applyBorder="1" applyAlignment="1" applyProtection="1">
      <alignment horizontal="center" vertical="top"/>
    </xf>
    <xf numFmtId="3" fontId="9" fillId="0" borderId="0" xfId="0" applyNumberFormat="1" applyFont="1" applyBorder="1" applyAlignment="1" applyProtection="1">
      <alignment horizontal="center" vertical="top"/>
    </xf>
    <xf numFmtId="0" fontId="30" fillId="0" borderId="3" xfId="0" applyFont="1" applyBorder="1" applyAlignment="1" applyProtection="1">
      <alignment vertical="top" wrapText="1"/>
    </xf>
    <xf numFmtId="3" fontId="30" fillId="0" borderId="3" xfId="4" applyNumberFormat="1" applyFont="1" applyFill="1" applyBorder="1" applyAlignment="1" applyProtection="1">
      <alignment horizontal="center" vertical="top" wrapText="1"/>
    </xf>
    <xf numFmtId="3" fontId="29" fillId="0" borderId="3" xfId="0" applyNumberFormat="1" applyFont="1" applyFill="1" applyBorder="1" applyAlignment="1" applyProtection="1">
      <alignment horizontal="left" vertical="top" wrapText="1"/>
    </xf>
    <xf numFmtId="3" fontId="18" fillId="0" borderId="3" xfId="0" applyNumberFormat="1" applyFont="1" applyBorder="1" applyAlignment="1" applyProtection="1">
      <alignment horizontal="right" vertical="top"/>
    </xf>
    <xf numFmtId="3" fontId="18" fillId="0" borderId="3" xfId="0" applyNumberFormat="1" applyFont="1" applyFill="1" applyBorder="1" applyAlignment="1" applyProtection="1">
      <alignment horizontal="right" vertical="top"/>
    </xf>
    <xf numFmtId="3" fontId="30" fillId="0" borderId="3" xfId="0" applyNumberFormat="1" applyFont="1" applyFill="1" applyBorder="1" applyAlignment="1" applyProtection="1">
      <alignment horizontal="left" vertical="top" wrapText="1"/>
    </xf>
    <xf numFmtId="3" fontId="39" fillId="0" borderId="3" xfId="0" applyNumberFormat="1" applyFont="1" applyBorder="1" applyAlignment="1" applyProtection="1">
      <alignment horizontal="right" vertical="top"/>
    </xf>
    <xf numFmtId="3" fontId="39" fillId="0" borderId="3" xfId="0" applyNumberFormat="1" applyFont="1" applyFill="1" applyBorder="1" applyAlignment="1" applyProtection="1">
      <alignment horizontal="left" vertical="top" wrapText="1"/>
    </xf>
    <xf numFmtId="3" fontId="30" fillId="0" borderId="3" xfId="0" applyNumberFormat="1" applyFont="1" applyFill="1" applyBorder="1" applyAlignment="1" applyProtection="1">
      <alignment horizontal="right" vertical="top" wrapText="1"/>
    </xf>
    <xf numFmtId="3" fontId="30" fillId="0" borderId="10" xfId="0" applyNumberFormat="1" applyFont="1" applyFill="1" applyBorder="1" applyAlignment="1" applyProtection="1">
      <alignment horizontal="right" vertical="top"/>
    </xf>
    <xf numFmtId="3" fontId="5" fillId="0" borderId="0" xfId="0" applyNumberFormat="1" applyFont="1" applyFill="1" applyBorder="1" applyAlignment="1">
      <alignment horizontal="center"/>
    </xf>
    <xf numFmtId="3" fontId="39" fillId="0" borderId="0" xfId="0" applyNumberFormat="1" applyFont="1" applyAlignment="1" applyProtection="1">
      <alignment horizontal="right" vertical="top"/>
    </xf>
    <xf numFmtId="10" fontId="30" fillId="0" borderId="3" xfId="0" applyNumberFormat="1" applyFont="1" applyFill="1" applyBorder="1" applyAlignment="1" applyProtection="1">
      <alignment horizontal="right" vertical="top" wrapText="1"/>
    </xf>
    <xf numFmtId="3" fontId="29" fillId="0" borderId="0" xfId="0" applyNumberFormat="1" applyFont="1" applyAlignment="1" applyProtection="1">
      <alignment horizontal="center" vertical="top"/>
    </xf>
    <xf numFmtId="0" fontId="18" fillId="0" borderId="0" xfId="0" applyFont="1" applyAlignment="1" applyProtection="1">
      <alignment vertical="top" wrapText="1"/>
    </xf>
    <xf numFmtId="3" fontId="18" fillId="0" borderId="0" xfId="0" applyNumberFormat="1" applyFont="1" applyAlignment="1" applyProtection="1">
      <alignment vertical="top" wrapText="1"/>
    </xf>
    <xf numFmtId="3" fontId="29" fillId="0" borderId="0" xfId="0" applyNumberFormat="1" applyFont="1" applyAlignment="1" applyProtection="1">
      <alignment vertical="top" wrapText="1"/>
    </xf>
    <xf numFmtId="0" fontId="39" fillId="0" borderId="3" xfId="0" applyFont="1" applyBorder="1" applyAlignment="1" applyProtection="1">
      <alignment horizontal="center" vertical="center" wrapText="1"/>
    </xf>
    <xf numFmtId="3" fontId="39" fillId="0" borderId="3" xfId="0" applyNumberFormat="1" applyFont="1" applyBorder="1" applyAlignment="1" applyProtection="1">
      <alignment horizontal="center" vertical="center" wrapText="1"/>
    </xf>
    <xf numFmtId="0" fontId="41" fillId="0" borderId="0" xfId="0" applyFont="1" applyAlignment="1" applyProtection="1">
      <alignment vertical="top"/>
    </xf>
    <xf numFmtId="0" fontId="18" fillId="2" borderId="3" xfId="0" applyFont="1" applyFill="1" applyBorder="1" applyAlignment="1" applyProtection="1">
      <alignment vertical="top" wrapText="1"/>
      <protection locked="0"/>
    </xf>
    <xf numFmtId="3" fontId="18" fillId="2" borderId="3" xfId="0" applyNumberFormat="1" applyFont="1" applyFill="1" applyBorder="1" applyAlignment="1" applyProtection="1">
      <alignment vertical="top" wrapText="1"/>
      <protection locked="0"/>
    </xf>
    <xf numFmtId="9" fontId="18" fillId="0" borderId="3" xfId="9" applyNumberFormat="1" applyFont="1" applyBorder="1" applyAlignment="1" applyProtection="1">
      <alignment vertical="top" wrapText="1"/>
    </xf>
    <xf numFmtId="3" fontId="18" fillId="0" borderId="3" xfId="0" applyNumberFormat="1" applyFont="1" applyBorder="1" applyAlignment="1" applyProtection="1">
      <alignment vertical="top" wrapText="1"/>
    </xf>
    <xf numFmtId="0" fontId="39" fillId="0" borderId="3" xfId="0" applyFont="1" applyBorder="1" applyAlignment="1" applyProtection="1">
      <alignment vertical="top" wrapText="1"/>
    </xf>
    <xf numFmtId="3" fontId="39" fillId="0" borderId="3" xfId="0" applyNumberFormat="1" applyFont="1" applyBorder="1" applyAlignment="1" applyProtection="1">
      <alignment vertical="top"/>
    </xf>
    <xf numFmtId="9" fontId="39" fillId="0" borderId="3" xfId="9" applyNumberFormat="1" applyFont="1" applyBorder="1" applyAlignment="1" applyProtection="1">
      <alignment vertical="top" wrapText="1"/>
    </xf>
    <xf numFmtId="3" fontId="18" fillId="0" borderId="0" xfId="0" applyNumberFormat="1" applyFont="1" applyAlignment="1" applyProtection="1">
      <alignment vertical="top"/>
    </xf>
    <xf numFmtId="0" fontId="18" fillId="0" borderId="0" xfId="0" applyFont="1" applyFill="1" applyBorder="1" applyAlignment="1" applyProtection="1">
      <alignment horizontal="left" vertical="top" wrapText="1"/>
    </xf>
    <xf numFmtId="3" fontId="18" fillId="0" borderId="0" xfId="0" applyNumberFormat="1" applyFont="1" applyFill="1" applyBorder="1" applyAlignment="1" applyProtection="1">
      <alignment horizontal="left" vertical="top" wrapText="1"/>
    </xf>
    <xf numFmtId="0" fontId="29" fillId="0" borderId="0" xfId="0" applyFont="1" applyAlignment="1" applyProtection="1">
      <alignment vertical="top"/>
    </xf>
    <xf numFmtId="3" fontId="39" fillId="0" borderId="3" xfId="0" applyNumberFormat="1" applyFont="1" applyBorder="1" applyAlignment="1" applyProtection="1">
      <alignment horizontal="center" vertical="top"/>
    </xf>
    <xf numFmtId="0" fontId="18" fillId="0" borderId="3" xfId="0" applyFont="1" applyBorder="1" applyAlignment="1" applyProtection="1">
      <alignment vertical="top" wrapText="1"/>
    </xf>
    <xf numFmtId="3" fontId="18" fillId="0" borderId="3" xfId="0" applyNumberFormat="1" applyFont="1" applyBorder="1" applyAlignment="1" applyProtection="1">
      <alignment vertical="top"/>
    </xf>
    <xf numFmtId="3" fontId="30" fillId="5" borderId="9" xfId="0" applyNumberFormat="1" applyFont="1" applyFill="1" applyBorder="1" applyAlignment="1" applyProtection="1">
      <alignment horizontal="center" vertical="top"/>
    </xf>
    <xf numFmtId="0" fontId="18" fillId="0" borderId="3" xfId="0" applyFont="1" applyBorder="1" applyAlignment="1" applyProtection="1">
      <alignment horizontal="right" vertical="top" wrapText="1"/>
    </xf>
    <xf numFmtId="3" fontId="39" fillId="0" borderId="3" xfId="0" applyNumberFormat="1" applyFont="1" applyFill="1" applyBorder="1" applyAlignment="1" applyProtection="1">
      <alignment horizontal="center" vertical="top"/>
    </xf>
    <xf numFmtId="0" fontId="39" fillId="0" borderId="3" xfId="0" applyFont="1" applyFill="1" applyBorder="1" applyAlignment="1" applyProtection="1">
      <alignment horizontal="center" vertical="top"/>
    </xf>
    <xf numFmtId="0" fontId="29" fillId="0" borderId="0" xfId="0" applyFont="1" applyAlignment="1" applyProtection="1">
      <alignment horizontal="right" vertical="top" wrapText="1"/>
    </xf>
    <xf numFmtId="0" fontId="6" fillId="0" borderId="0" xfId="0" applyFont="1" applyAlignment="1" applyProtection="1">
      <alignment vertical="top"/>
    </xf>
    <xf numFmtId="3" fontId="9" fillId="0" borderId="0" xfId="0" applyNumberFormat="1" applyFont="1" applyAlignment="1" applyProtection="1">
      <alignment horizontal="center" vertical="top"/>
    </xf>
    <xf numFmtId="3" fontId="26" fillId="0" borderId="0" xfId="0" applyNumberFormat="1" applyFont="1" applyAlignment="1" applyProtection="1">
      <alignment horizontal="center" vertical="top"/>
    </xf>
    <xf numFmtId="3" fontId="10" fillId="0" borderId="0" xfId="0" applyNumberFormat="1" applyFont="1" applyAlignment="1" applyProtection="1">
      <alignment horizontal="center" vertical="top"/>
    </xf>
    <xf numFmtId="3" fontId="10" fillId="0" borderId="0" xfId="0" applyNumberFormat="1" applyFont="1" applyBorder="1" applyAlignment="1" applyProtection="1">
      <alignment horizontal="center" vertical="top"/>
    </xf>
    <xf numFmtId="3" fontId="42" fillId="0" borderId="0" xfId="0" applyNumberFormat="1" applyFont="1" applyAlignment="1" applyProtection="1">
      <alignment horizontal="center" vertical="top"/>
    </xf>
    <xf numFmtId="3" fontId="42" fillId="0" borderId="0" xfId="0" applyNumberFormat="1" applyFont="1" applyBorder="1" applyAlignment="1" applyProtection="1">
      <alignment horizontal="center" vertical="top"/>
    </xf>
    <xf numFmtId="3" fontId="43" fillId="0" borderId="0" xfId="0" applyNumberFormat="1" applyFont="1" applyAlignment="1" applyProtection="1">
      <alignment horizontal="center" vertical="top"/>
    </xf>
    <xf numFmtId="3" fontId="43" fillId="0" borderId="0" xfId="0" applyNumberFormat="1" applyFont="1" applyBorder="1" applyAlignment="1" applyProtection="1">
      <alignment horizontal="center" vertical="top"/>
    </xf>
    <xf numFmtId="3" fontId="19" fillId="0" borderId="0" xfId="0" applyNumberFormat="1" applyFont="1" applyBorder="1" applyAlignment="1" applyProtection="1">
      <alignment vertical="top"/>
    </xf>
    <xf numFmtId="3" fontId="26" fillId="0" borderId="0" xfId="0" applyNumberFormat="1" applyFont="1" applyBorder="1" applyAlignment="1" applyProtection="1">
      <alignment vertical="top"/>
    </xf>
    <xf numFmtId="0" fontId="7" fillId="0" borderId="0" xfId="0" applyFont="1" applyAlignment="1" applyProtection="1">
      <alignment vertical="top"/>
    </xf>
    <xf numFmtId="0" fontId="44" fillId="0" borderId="0" xfId="0" applyFont="1" applyFill="1" applyBorder="1" applyAlignment="1" applyProtection="1">
      <alignment vertical="top"/>
    </xf>
    <xf numFmtId="0" fontId="0" fillId="0" borderId="0" xfId="0" applyProtection="1"/>
    <xf numFmtId="3" fontId="30" fillId="0" borderId="3" xfId="4" applyNumberFormat="1" applyFont="1" applyFill="1" applyBorder="1" applyAlignment="1" applyProtection="1">
      <alignment horizontal="center" vertical="center" wrapText="1"/>
    </xf>
    <xf numFmtId="0" fontId="29" fillId="0" borderId="3" xfId="0" quotePrefix="1" applyNumberFormat="1" applyFont="1" applyFill="1" applyBorder="1" applyAlignment="1" applyProtection="1">
      <alignment horizontal="right" vertical="top" wrapText="1"/>
    </xf>
    <xf numFmtId="0" fontId="29" fillId="0" borderId="3" xfId="0" applyNumberFormat="1" applyFont="1" applyFill="1" applyBorder="1" applyAlignment="1" applyProtection="1">
      <alignment horizontal="right" vertical="top" wrapText="1"/>
    </xf>
    <xf numFmtId="3" fontId="29" fillId="0" borderId="3" xfId="0" applyNumberFormat="1" applyFont="1" applyFill="1" applyBorder="1" applyAlignment="1" applyProtection="1">
      <alignment horizontal="right" vertical="top" wrapText="1"/>
    </xf>
    <xf numFmtId="3" fontId="44" fillId="0" borderId="0" xfId="0" applyNumberFormat="1" applyFont="1" applyFill="1" applyBorder="1" applyAlignment="1" applyProtection="1">
      <alignment vertical="top"/>
    </xf>
    <xf numFmtId="0" fontId="42" fillId="0" borderId="0" xfId="0" applyFont="1" applyFill="1" applyBorder="1" applyAlignment="1" applyProtection="1">
      <alignment vertical="top"/>
    </xf>
    <xf numFmtId="0" fontId="29" fillId="3" borderId="3" xfId="0" applyNumberFormat="1" applyFont="1" applyFill="1" applyBorder="1" applyAlignment="1" applyProtection="1">
      <alignment horizontal="right" vertical="top" wrapText="1"/>
    </xf>
    <xf numFmtId="4" fontId="30" fillId="3" borderId="3" xfId="0" applyNumberFormat="1" applyFont="1" applyFill="1" applyBorder="1" applyAlignment="1" applyProtection="1">
      <alignment vertical="top" wrapText="1"/>
    </xf>
    <xf numFmtId="0" fontId="29" fillId="3" borderId="3" xfId="0" quotePrefix="1" applyNumberFormat="1" applyFont="1" applyFill="1" applyBorder="1" applyAlignment="1" applyProtection="1">
      <alignment horizontal="right" vertical="top" wrapText="1"/>
    </xf>
    <xf numFmtId="4" fontId="29" fillId="3" borderId="3" xfId="0" applyNumberFormat="1" applyFont="1" applyFill="1" applyBorder="1" applyAlignment="1" applyProtection="1">
      <alignment vertical="top" wrapText="1"/>
    </xf>
    <xf numFmtId="0" fontId="30" fillId="0" borderId="3" xfId="0" applyNumberFormat="1" applyFont="1" applyFill="1" applyBorder="1" applyAlignment="1" applyProtection="1">
      <alignment horizontal="right" vertical="top" wrapText="1"/>
    </xf>
    <xf numFmtId="3" fontId="30" fillId="3" borderId="3" xfId="0" applyNumberFormat="1" applyFont="1" applyFill="1" applyBorder="1" applyAlignment="1" applyProtection="1">
      <alignment horizontal="right" vertical="top"/>
    </xf>
    <xf numFmtId="4" fontId="30" fillId="0" borderId="3" xfId="4" applyNumberFormat="1" applyFont="1" applyFill="1" applyBorder="1" applyAlignment="1" applyProtection="1">
      <alignment horizontal="left" vertical="top" wrapText="1"/>
    </xf>
    <xf numFmtId="4" fontId="30" fillId="0" borderId="10" xfId="0" applyNumberFormat="1" applyFont="1" applyFill="1" applyBorder="1" applyAlignment="1" applyProtection="1">
      <alignment horizontal="right" vertical="top" wrapText="1"/>
    </xf>
    <xf numFmtId="3" fontId="30" fillId="0" borderId="0" xfId="0" applyNumberFormat="1" applyFont="1" applyFill="1" applyBorder="1" applyAlignment="1" applyProtection="1">
      <alignment horizontal="right" vertical="top" wrapText="1"/>
    </xf>
    <xf numFmtId="0" fontId="29" fillId="0" borderId="0" xfId="0" applyNumberFormat="1" applyFont="1" applyFill="1" applyBorder="1" applyAlignment="1" applyProtection="1">
      <alignment horizontal="right" vertical="top"/>
    </xf>
    <xf numFmtId="0" fontId="29" fillId="0" borderId="0" xfId="0" applyFont="1" applyFill="1" applyBorder="1" applyAlignment="1" applyProtection="1">
      <alignment vertical="top" wrapText="1"/>
    </xf>
    <xf numFmtId="0" fontId="21" fillId="0" borderId="0" xfId="0" applyFont="1" applyFill="1" applyBorder="1" applyAlignment="1" applyProtection="1">
      <alignment horizontal="right" vertical="top" wrapText="1"/>
    </xf>
    <xf numFmtId="0" fontId="22" fillId="0" borderId="4" xfId="0" applyFont="1" applyFill="1" applyBorder="1" applyAlignment="1" applyProtection="1">
      <alignment horizontal="right" vertical="top" wrapText="1"/>
    </xf>
    <xf numFmtId="0" fontId="22" fillId="0" borderId="5" xfId="0" applyFont="1" applyFill="1" applyBorder="1" applyAlignment="1" applyProtection="1">
      <alignment horizontal="right" vertical="top" wrapText="1"/>
    </xf>
    <xf numFmtId="0" fontId="20" fillId="0" borderId="4" xfId="0" applyFont="1" applyFill="1" applyBorder="1" applyAlignment="1" applyProtection="1">
      <alignment horizontal="right" vertical="top" wrapText="1"/>
    </xf>
    <xf numFmtId="0" fontId="20" fillId="0" borderId="5" xfId="0" applyFont="1" applyFill="1" applyBorder="1" applyAlignment="1" applyProtection="1">
      <alignment horizontal="right" vertical="top" wrapText="1"/>
    </xf>
    <xf numFmtId="0" fontId="21" fillId="0" borderId="4" xfId="0" applyFont="1" applyFill="1" applyBorder="1" applyAlignment="1" applyProtection="1">
      <alignment horizontal="right" vertical="top" wrapText="1"/>
    </xf>
    <xf numFmtId="0" fontId="21" fillId="0" borderId="5" xfId="0" applyFont="1" applyFill="1" applyBorder="1" applyAlignment="1" applyProtection="1">
      <alignment horizontal="right" vertical="top" wrapText="1"/>
    </xf>
    <xf numFmtId="0" fontId="26" fillId="0" borderId="3" xfId="0" applyFont="1" applyBorder="1" applyAlignment="1" applyProtection="1">
      <alignment horizontal="left" vertical="top" wrapText="1"/>
    </xf>
    <xf numFmtId="0" fontId="35" fillId="0" borderId="4" xfId="0" applyFont="1" applyBorder="1" applyAlignment="1" applyProtection="1">
      <alignment horizontal="left" vertical="top" wrapText="1"/>
    </xf>
    <xf numFmtId="0" fontId="35" fillId="0" borderId="5" xfId="0" applyFont="1" applyBorder="1" applyAlignment="1" applyProtection="1">
      <alignment horizontal="left" vertical="top" wrapText="1"/>
    </xf>
    <xf numFmtId="0" fontId="19" fillId="0" borderId="3" xfId="0" applyFont="1" applyBorder="1" applyAlignment="1" applyProtection="1">
      <alignment horizontal="left" vertical="top" wrapText="1"/>
    </xf>
    <xf numFmtId="3" fontId="21" fillId="0" borderId="4" xfId="0" applyNumberFormat="1" applyFont="1" applyFill="1" applyBorder="1" applyAlignment="1" applyProtection="1">
      <alignment horizontal="left" vertical="top"/>
    </xf>
    <xf numFmtId="3" fontId="21" fillId="0" borderId="2" xfId="0" applyNumberFormat="1" applyFont="1" applyFill="1" applyBorder="1" applyAlignment="1" applyProtection="1">
      <alignment horizontal="left" vertical="top"/>
    </xf>
    <xf numFmtId="0" fontId="26" fillId="0" borderId="3" xfId="0" applyFont="1" applyFill="1" applyBorder="1" applyAlignment="1" applyProtection="1">
      <alignment horizontal="left" vertical="center" wrapText="1"/>
    </xf>
    <xf numFmtId="4" fontId="21" fillId="0" borderId="3" xfId="0" applyNumberFormat="1" applyFont="1" applyFill="1" applyBorder="1" applyAlignment="1" applyProtection="1">
      <alignment horizontal="right" vertical="center" wrapText="1"/>
    </xf>
    <xf numFmtId="4" fontId="21" fillId="0" borderId="3" xfId="0" applyNumberFormat="1" applyFont="1" applyFill="1" applyBorder="1" applyAlignment="1" applyProtection="1">
      <alignment horizontal="center" vertical="center" wrapText="1"/>
    </xf>
    <xf numFmtId="3" fontId="21" fillId="0" borderId="4" xfId="0" applyNumberFormat="1" applyFont="1" applyFill="1" applyBorder="1" applyAlignment="1" applyProtection="1">
      <alignment horizontal="center" vertical="top" wrapText="1"/>
    </xf>
    <xf numFmtId="3" fontId="21" fillId="0" borderId="2" xfId="0" applyNumberFormat="1" applyFont="1" applyFill="1" applyBorder="1" applyAlignment="1" applyProtection="1">
      <alignment horizontal="center" vertical="top" wrapText="1"/>
    </xf>
    <xf numFmtId="0" fontId="26" fillId="0" borderId="0" xfId="1" applyFont="1" applyFill="1" applyAlignment="1" applyProtection="1">
      <alignment horizontal="center" vertical="center"/>
    </xf>
    <xf numFmtId="0" fontId="19" fillId="0" borderId="0" xfId="0" applyFont="1" applyFill="1" applyAlignment="1" applyProtection="1">
      <alignment horizontal="left" vertical="top" wrapText="1"/>
    </xf>
    <xf numFmtId="0" fontId="19" fillId="0" borderId="0" xfId="0" applyFont="1" applyFill="1" applyAlignment="1" applyProtection="1">
      <alignment horizontal="left" vertical="top"/>
    </xf>
    <xf numFmtId="0" fontId="21" fillId="0" borderId="0" xfId="0" applyFont="1" applyFill="1" applyAlignment="1" applyProtection="1">
      <alignment horizontal="left" vertical="top"/>
    </xf>
    <xf numFmtId="4" fontId="21" fillId="0" borderId="9" xfId="0" applyNumberFormat="1" applyFont="1" applyFill="1" applyBorder="1" applyAlignment="1" applyProtection="1">
      <alignment horizontal="left" vertical="center" wrapText="1"/>
    </xf>
    <xf numFmtId="4" fontId="21" fillId="0" borderId="7" xfId="0" applyNumberFormat="1" applyFont="1" applyFill="1" applyBorder="1" applyAlignment="1" applyProtection="1">
      <alignment horizontal="left" vertical="center" wrapText="1"/>
    </xf>
    <xf numFmtId="4" fontId="21" fillId="0" borderId="9" xfId="0" applyNumberFormat="1" applyFont="1" applyFill="1" applyBorder="1" applyAlignment="1" applyProtection="1">
      <alignment horizontal="center" vertical="center" wrapText="1"/>
    </xf>
    <xf numFmtId="4" fontId="21" fillId="0" borderId="7" xfId="0" applyNumberFormat="1" applyFont="1" applyFill="1" applyBorder="1" applyAlignment="1" applyProtection="1">
      <alignment horizontal="center" vertical="center" wrapText="1"/>
    </xf>
    <xf numFmtId="0" fontId="24" fillId="0" borderId="0" xfId="0" applyFont="1" applyFill="1" applyAlignment="1" applyProtection="1">
      <alignment horizontal="center" vertical="top" wrapText="1"/>
    </xf>
    <xf numFmtId="0" fontId="37" fillId="6" borderId="1" xfId="0" applyFont="1" applyFill="1" applyBorder="1" applyAlignment="1" applyProtection="1">
      <alignment horizontal="center" vertical="top" wrapText="1"/>
    </xf>
    <xf numFmtId="3" fontId="19" fillId="0" borderId="3" xfId="0" applyNumberFormat="1" applyFont="1" applyFill="1" applyBorder="1" applyAlignment="1" applyProtection="1">
      <alignment horizontal="center" vertical="center"/>
    </xf>
    <xf numFmtId="0" fontId="19" fillId="0" borderId="3" xfId="0" applyFont="1" applyFill="1" applyBorder="1" applyAlignment="1" applyProtection="1">
      <alignment horizontal="center" vertical="center" wrapText="1"/>
    </xf>
    <xf numFmtId="3" fontId="19" fillId="0" borderId="6" xfId="0" applyNumberFormat="1" applyFont="1" applyFill="1" applyBorder="1" applyAlignment="1" applyProtection="1">
      <alignment horizontal="center" vertical="center"/>
    </xf>
    <xf numFmtId="3" fontId="19" fillId="0" borderId="0" xfId="0" applyNumberFormat="1" applyFont="1" applyFill="1" applyBorder="1" applyAlignment="1" applyProtection="1">
      <alignment horizontal="center" vertical="center"/>
    </xf>
    <xf numFmtId="0" fontId="19" fillId="0" borderId="3" xfId="0" applyFont="1" applyFill="1" applyBorder="1" applyAlignment="1" applyProtection="1">
      <alignment horizontal="left" vertical="top" wrapText="1"/>
    </xf>
    <xf numFmtId="0" fontId="19" fillId="0" borderId="3" xfId="0" applyFont="1" applyFill="1" applyBorder="1" applyAlignment="1" applyProtection="1">
      <alignment horizontal="center" vertical="top" wrapText="1"/>
    </xf>
    <xf numFmtId="3" fontId="19" fillId="0" borderId="3" xfId="0" applyNumberFormat="1" applyFont="1" applyFill="1" applyBorder="1" applyAlignment="1" applyProtection="1">
      <alignment horizontal="center" vertical="top"/>
    </xf>
    <xf numFmtId="4" fontId="20" fillId="6" borderId="1" xfId="0" applyNumberFormat="1" applyFont="1" applyFill="1" applyBorder="1" applyAlignment="1" applyProtection="1">
      <alignment horizontal="center" vertical="top" wrapText="1"/>
    </xf>
    <xf numFmtId="0" fontId="23" fillId="6" borderId="1" xfId="0" applyFont="1" applyFill="1" applyBorder="1" applyAlignment="1" applyProtection="1">
      <alignment horizontal="center" vertical="top" wrapText="1"/>
    </xf>
    <xf numFmtId="0" fontId="22" fillId="0" borderId="0" xfId="0" applyFont="1" applyFill="1" applyAlignment="1" applyProtection="1">
      <alignment horizontal="center" vertical="top" wrapText="1"/>
    </xf>
    <xf numFmtId="0" fontId="20" fillId="0" borderId="3" xfId="0" applyFont="1" applyFill="1" applyBorder="1" applyAlignment="1">
      <alignment horizontal="left" vertical="top" wrapText="1"/>
    </xf>
    <xf numFmtId="0" fontId="21" fillId="0" borderId="3" xfId="0" applyFont="1" applyFill="1" applyBorder="1" applyAlignment="1" applyProtection="1">
      <alignment horizontal="left" vertical="top"/>
    </xf>
    <xf numFmtId="0" fontId="27" fillId="0" borderId="0" xfId="0" applyFont="1" applyFill="1" applyAlignment="1" applyProtection="1">
      <alignment horizontal="center" vertical="top"/>
    </xf>
    <xf numFmtId="3" fontId="39" fillId="0" borderId="3" xfId="0" applyNumberFormat="1" applyFont="1" applyFill="1" applyBorder="1" applyAlignment="1" applyProtection="1">
      <alignment horizontal="center" vertical="center" wrapText="1"/>
    </xf>
    <xf numFmtId="4" fontId="39" fillId="0" borderId="3" xfId="0" applyNumberFormat="1" applyFont="1" applyFill="1" applyBorder="1" applyAlignment="1" applyProtection="1">
      <alignment horizontal="center" vertical="top"/>
    </xf>
    <xf numFmtId="4" fontId="30" fillId="0" borderId="3" xfId="0" applyNumberFormat="1" applyFont="1" applyFill="1" applyBorder="1" applyAlignment="1">
      <alignment horizontal="center" vertical="top"/>
    </xf>
    <xf numFmtId="4" fontId="30" fillId="0" borderId="3" xfId="0" applyNumberFormat="1" applyFont="1" applyFill="1" applyBorder="1" applyAlignment="1" applyProtection="1">
      <alignment horizontal="left" vertical="top" wrapText="1"/>
    </xf>
    <xf numFmtId="4" fontId="30" fillId="0" borderId="13" xfId="0" applyNumberFormat="1" applyFont="1" applyFill="1" applyBorder="1" applyAlignment="1" applyProtection="1">
      <alignment horizontal="left" vertical="top" wrapText="1"/>
    </xf>
    <xf numFmtId="4" fontId="30" fillId="0" borderId="1" xfId="0" applyNumberFormat="1" applyFont="1" applyFill="1" applyBorder="1" applyAlignment="1" applyProtection="1">
      <alignment horizontal="left" vertical="top" wrapText="1"/>
    </xf>
    <xf numFmtId="3" fontId="39" fillId="0" borderId="13" xfId="0" applyNumberFormat="1" applyFont="1" applyFill="1" applyBorder="1" applyAlignment="1" applyProtection="1">
      <alignment horizontal="center" vertical="center" wrapText="1"/>
    </xf>
    <xf numFmtId="3" fontId="39" fillId="0" borderId="1" xfId="0" applyNumberFormat="1" applyFont="1" applyFill="1" applyBorder="1" applyAlignment="1" applyProtection="1">
      <alignment horizontal="center" vertical="center" wrapText="1"/>
    </xf>
    <xf numFmtId="4" fontId="30" fillId="0" borderId="15" xfId="0" applyNumberFormat="1" applyFont="1" applyFill="1" applyBorder="1" applyAlignment="1" applyProtection="1">
      <alignment horizontal="center" vertical="top"/>
    </xf>
    <xf numFmtId="4" fontId="30" fillId="0" borderId="0" xfId="0" applyNumberFormat="1" applyFont="1" applyFill="1" applyBorder="1" applyAlignment="1" applyProtection="1">
      <alignment horizontal="center" vertical="top"/>
    </xf>
    <xf numFmtId="4" fontId="30" fillId="0" borderId="12" xfId="0" applyNumberFormat="1" applyFont="1" applyFill="1" applyBorder="1" applyAlignment="1">
      <alignment horizontal="center" vertical="top"/>
    </xf>
    <xf numFmtId="4" fontId="30" fillId="0" borderId="10" xfId="0" applyNumberFormat="1" applyFont="1" applyFill="1" applyBorder="1" applyAlignment="1">
      <alignment horizontal="center" vertical="top"/>
    </xf>
    <xf numFmtId="4" fontId="30" fillId="0" borderId="13" xfId="0" applyNumberFormat="1" applyFont="1" applyFill="1" applyBorder="1" applyAlignment="1">
      <alignment horizontal="left" vertical="top"/>
    </xf>
    <xf numFmtId="4" fontId="30" fillId="0" borderId="1" xfId="0" applyNumberFormat="1" applyFont="1" applyFill="1" applyBorder="1" applyAlignment="1">
      <alignment horizontal="left" vertical="top"/>
    </xf>
    <xf numFmtId="4" fontId="30" fillId="0" borderId="3" xfId="0" applyNumberFormat="1" applyFont="1" applyFill="1" applyBorder="1" applyAlignment="1" applyProtection="1">
      <alignment horizontal="center" vertical="top"/>
    </xf>
    <xf numFmtId="4" fontId="30" fillId="0" borderId="3" xfId="0" applyNumberFormat="1" applyFont="1" applyFill="1" applyBorder="1" applyAlignment="1">
      <alignment horizontal="left" vertical="top" wrapText="1"/>
    </xf>
    <xf numFmtId="4" fontId="30" fillId="0" borderId="4" xfId="0" applyNumberFormat="1" applyFont="1" applyFill="1" applyBorder="1" applyAlignment="1" applyProtection="1">
      <alignment horizontal="left" vertical="top" wrapText="1"/>
    </xf>
    <xf numFmtId="4" fontId="30" fillId="0" borderId="5" xfId="0" applyNumberFormat="1" applyFont="1" applyFill="1" applyBorder="1" applyAlignment="1" applyProtection="1">
      <alignment horizontal="left" vertical="top" wrapText="1"/>
    </xf>
    <xf numFmtId="4" fontId="30" fillId="0" borderId="12" xfId="0" applyNumberFormat="1" applyFont="1" applyFill="1" applyBorder="1" applyAlignment="1">
      <alignment horizontal="left" vertical="center" wrapText="1"/>
    </xf>
    <xf numFmtId="4" fontId="30" fillId="0" borderId="11" xfId="0" applyNumberFormat="1" applyFont="1" applyFill="1" applyBorder="1" applyAlignment="1">
      <alignment horizontal="left" vertical="center" wrapText="1"/>
    </xf>
    <xf numFmtId="4" fontId="30" fillId="0" borderId="13" xfId="0" applyNumberFormat="1" applyFont="1" applyFill="1" applyBorder="1" applyAlignment="1">
      <alignment horizontal="left" vertical="center" wrapText="1"/>
    </xf>
    <xf numFmtId="4" fontId="30" fillId="0" borderId="8" xfId="0" applyNumberFormat="1" applyFont="1" applyFill="1" applyBorder="1" applyAlignment="1">
      <alignment horizontal="left" vertical="center" wrapText="1"/>
    </xf>
    <xf numFmtId="4" fontId="30" fillId="0" borderId="3" xfId="0" applyNumberFormat="1" applyFont="1" applyFill="1" applyBorder="1" applyAlignment="1">
      <alignment horizontal="left" vertical="center" wrapText="1"/>
    </xf>
    <xf numFmtId="4" fontId="29" fillId="0" borderId="3" xfId="0" applyNumberFormat="1" applyFont="1" applyFill="1" applyBorder="1" applyAlignment="1" applyProtection="1">
      <alignment horizontal="left" vertical="top" wrapText="1"/>
    </xf>
    <xf numFmtId="0" fontId="18" fillId="0" borderId="3" xfId="4" applyNumberFormat="1" applyFont="1" applyBorder="1" applyAlignment="1">
      <alignment horizontal="center" vertical="center" wrapText="1"/>
    </xf>
    <xf numFmtId="4" fontId="18" fillId="0" borderId="3" xfId="0" applyNumberFormat="1" applyFont="1" applyFill="1" applyBorder="1" applyAlignment="1">
      <alignment horizontal="center" vertical="center" wrapText="1"/>
    </xf>
    <xf numFmtId="3" fontId="30" fillId="0" borderId="3" xfId="0" applyNumberFormat="1" applyFont="1" applyFill="1" applyBorder="1" applyAlignment="1">
      <alignment horizontal="center" vertical="center"/>
    </xf>
    <xf numFmtId="4" fontId="30" fillId="0" borderId="3" xfId="0" applyNumberFormat="1" applyFont="1" applyFill="1" applyBorder="1" applyAlignment="1" applyProtection="1">
      <alignment horizontal="center" vertical="top" wrapText="1"/>
    </xf>
    <xf numFmtId="4" fontId="30" fillId="0" borderId="0" xfId="0" applyNumberFormat="1" applyFont="1" applyFill="1" applyBorder="1" applyAlignment="1" applyProtection="1">
      <alignment horizontal="left" vertical="top"/>
    </xf>
    <xf numFmtId="0" fontId="38" fillId="0" borderId="0" xfId="1" applyFont="1" applyFill="1" applyAlignment="1" applyProtection="1">
      <alignment horizontal="center" vertical="center"/>
    </xf>
    <xf numFmtId="0" fontId="18" fillId="0" borderId="7" xfId="4" applyNumberFormat="1" applyFont="1" applyBorder="1" applyAlignment="1">
      <alignment horizontal="center" vertical="center" wrapText="1"/>
    </xf>
    <xf numFmtId="4" fontId="18" fillId="0" borderId="7" xfId="0" applyNumberFormat="1" applyFont="1" applyFill="1" applyBorder="1" applyAlignment="1">
      <alignment horizontal="center" vertical="center" wrapText="1"/>
    </xf>
    <xf numFmtId="3" fontId="30" fillId="0" borderId="14" xfId="0" applyNumberFormat="1" applyFont="1" applyFill="1" applyBorder="1" applyAlignment="1">
      <alignment horizontal="center" vertical="center"/>
    </xf>
    <xf numFmtId="3" fontId="30" fillId="0" borderId="7" xfId="0" applyNumberFormat="1" applyFont="1" applyFill="1" applyBorder="1" applyAlignment="1">
      <alignment horizontal="center" vertical="center"/>
    </xf>
    <xf numFmtId="4" fontId="18" fillId="0" borderId="0" xfId="0" applyNumberFormat="1" applyFont="1" applyFill="1" applyAlignment="1" applyProtection="1">
      <alignment horizontal="left" vertical="top" wrapText="1"/>
    </xf>
    <xf numFmtId="3" fontId="30" fillId="0" borderId="9" xfId="0" applyNumberFormat="1" applyFont="1" applyFill="1" applyBorder="1" applyAlignment="1" applyProtection="1">
      <alignment horizontal="left" vertical="top"/>
    </xf>
    <xf numFmtId="0" fontId="39" fillId="0" borderId="3" xfId="0" applyFont="1" applyFill="1" applyBorder="1" applyAlignment="1" applyProtection="1">
      <alignment horizontal="center" vertical="top"/>
    </xf>
    <xf numFmtId="3" fontId="39" fillId="0" borderId="13" xfId="0" applyNumberFormat="1" applyFont="1" applyFill="1" applyBorder="1" applyAlignment="1" applyProtection="1">
      <alignment horizontal="center" vertical="top"/>
    </xf>
    <xf numFmtId="3" fontId="39" fillId="0" borderId="1" xfId="0" applyNumberFormat="1" applyFont="1" applyFill="1" applyBorder="1" applyAlignment="1" applyProtection="1">
      <alignment horizontal="center" vertical="top"/>
    </xf>
    <xf numFmtId="0" fontId="26" fillId="0" borderId="0" xfId="1" applyFont="1" applyFill="1" applyAlignment="1" applyProtection="1">
      <alignment horizontal="center" vertical="top"/>
    </xf>
    <xf numFmtId="0" fontId="29" fillId="0" borderId="0" xfId="0" applyFont="1" applyFill="1" applyBorder="1" applyAlignment="1" applyProtection="1">
      <alignment horizontal="left" vertical="top" wrapText="1"/>
    </xf>
    <xf numFmtId="0" fontId="18" fillId="0" borderId="0" xfId="0" applyFont="1" applyBorder="1" applyAlignment="1" applyProtection="1">
      <alignment horizontal="left" vertical="top" wrapText="1"/>
    </xf>
    <xf numFmtId="0" fontId="39" fillId="0" borderId="3" xfId="0" applyFont="1" applyBorder="1" applyAlignment="1" applyProtection="1">
      <alignment horizontal="center" vertical="center" wrapText="1"/>
    </xf>
    <xf numFmtId="0" fontId="30" fillId="0" borderId="12" xfId="0" applyFont="1" applyFill="1" applyBorder="1" applyAlignment="1" applyProtection="1">
      <alignment horizontal="center" vertical="top" wrapText="1"/>
    </xf>
    <xf numFmtId="0" fontId="30" fillId="0" borderId="10" xfId="0" applyFont="1" applyFill="1" applyBorder="1" applyAlignment="1" applyProtection="1">
      <alignment horizontal="center" vertical="top" wrapText="1"/>
    </xf>
    <xf numFmtId="4" fontId="30" fillId="0" borderId="6" xfId="0" applyNumberFormat="1" applyFont="1" applyFill="1" applyBorder="1" applyAlignment="1" applyProtection="1">
      <alignment horizontal="left" vertical="top"/>
    </xf>
    <xf numFmtId="4" fontId="30" fillId="0" borderId="12" xfId="0" applyNumberFormat="1" applyFont="1" applyFill="1" applyBorder="1" applyAlignment="1" applyProtection="1">
      <alignment horizontal="left" vertical="top" wrapText="1"/>
    </xf>
    <xf numFmtId="4" fontId="30" fillId="0" borderId="10" xfId="0" applyNumberFormat="1" applyFont="1" applyFill="1" applyBorder="1" applyAlignment="1" applyProtection="1">
      <alignment horizontal="left" vertical="top" wrapText="1"/>
    </xf>
    <xf numFmtId="3" fontId="29" fillId="0" borderId="0" xfId="0" applyNumberFormat="1" applyFont="1" applyFill="1" applyBorder="1" applyAlignment="1" applyProtection="1">
      <alignment horizontal="center" vertical="top"/>
    </xf>
    <xf numFmtId="4" fontId="30" fillId="0" borderId="3" xfId="0" applyNumberFormat="1" applyFont="1" applyFill="1" applyBorder="1" applyAlignment="1" applyProtection="1">
      <alignment horizontal="right" vertical="top" wrapText="1"/>
    </xf>
    <xf numFmtId="4" fontId="30" fillId="0" borderId="2" xfId="0" applyNumberFormat="1" applyFont="1" applyFill="1" applyBorder="1" applyAlignment="1" applyProtection="1">
      <alignment horizontal="left" vertical="top" wrapText="1"/>
    </xf>
    <xf numFmtId="4" fontId="30" fillId="0" borderId="6" xfId="0" applyNumberFormat="1" applyFont="1" applyFill="1" applyBorder="1" applyAlignment="1" applyProtection="1">
      <alignment horizontal="left" vertical="top" wrapText="1"/>
    </xf>
    <xf numFmtId="4" fontId="30" fillId="0" borderId="0" xfId="0" applyNumberFormat="1" applyFont="1" applyFill="1" applyBorder="1" applyAlignment="1" applyProtection="1">
      <alignment horizontal="left" vertical="top" wrapText="1"/>
    </xf>
    <xf numFmtId="4" fontId="30" fillId="0" borderId="4" xfId="0" applyNumberFormat="1" applyFont="1" applyFill="1" applyBorder="1" applyAlignment="1" applyProtection="1">
      <alignment horizontal="left" vertical="top"/>
    </xf>
    <xf numFmtId="4" fontId="30" fillId="0" borderId="5" xfId="0" applyNumberFormat="1" applyFont="1" applyFill="1" applyBorder="1" applyAlignment="1" applyProtection="1">
      <alignment horizontal="left" vertical="top"/>
    </xf>
    <xf numFmtId="0" fontId="30" fillId="0" borderId="3" xfId="4" applyNumberFormat="1" applyFont="1" applyFill="1" applyBorder="1" applyAlignment="1" applyProtection="1">
      <alignment horizontal="center" vertical="center" wrapText="1"/>
    </xf>
    <xf numFmtId="0" fontId="39" fillId="0" borderId="3" xfId="4" applyNumberFormat="1" applyFont="1" applyBorder="1" applyAlignment="1" applyProtection="1">
      <alignment horizontal="center" vertical="center" wrapText="1"/>
    </xf>
    <xf numFmtId="0" fontId="30" fillId="0" borderId="9" xfId="4" applyFont="1" applyFill="1" applyBorder="1" applyAlignment="1" applyProtection="1">
      <alignment horizontal="center" vertical="center" wrapText="1"/>
    </xf>
    <xf numFmtId="0" fontId="39" fillId="0" borderId="7" xfId="4" applyFont="1" applyBorder="1" applyAlignment="1" applyProtection="1">
      <alignment horizontal="center" vertical="center" wrapText="1"/>
    </xf>
    <xf numFmtId="3" fontId="30" fillId="0" borderId="13" xfId="4" applyNumberFormat="1" applyFont="1" applyFill="1" applyBorder="1" applyAlignment="1" applyProtection="1">
      <alignment horizontal="center" vertical="center"/>
    </xf>
    <xf numFmtId="3" fontId="30" fillId="0" borderId="1" xfId="4" applyNumberFormat="1" applyFont="1" applyFill="1" applyBorder="1" applyAlignment="1" applyProtection="1">
      <alignment horizontal="center" vertical="center"/>
    </xf>
    <xf numFmtId="0" fontId="30" fillId="0" borderId="0" xfId="0" applyFont="1" applyFill="1" applyBorder="1" applyAlignment="1" applyProtection="1">
      <alignment horizontal="center" vertical="center" wrapText="1"/>
    </xf>
    <xf numFmtId="3" fontId="30" fillId="0" borderId="0" xfId="0" applyNumberFormat="1" applyFont="1" applyFill="1" applyBorder="1" applyAlignment="1" applyProtection="1">
      <alignment horizontal="left" vertical="top" wrapText="1"/>
    </xf>
    <xf numFmtId="10" fontId="30" fillId="0" borderId="0" xfId="0" applyNumberFormat="1" applyFont="1" applyFill="1" applyBorder="1" applyAlignment="1" applyProtection="1">
      <alignment horizontal="right" vertical="top" wrapText="1"/>
    </xf>
    <xf numFmtId="0" fontId="15" fillId="0" borderId="0" xfId="1" applyFont="1" applyFill="1" applyAlignment="1" applyProtection="1">
      <alignment horizontal="center" vertical="center"/>
      <protection locked="0"/>
    </xf>
    <xf numFmtId="0" fontId="1" fillId="0" borderId="0" xfId="1" applyFont="1" applyAlignment="1" applyProtection="1">
      <alignment vertical="top"/>
      <protection locked="0"/>
    </xf>
    <xf numFmtId="0" fontId="15" fillId="0" borderId="0" xfId="1" applyFont="1" applyFill="1" applyAlignment="1" applyProtection="1">
      <alignment vertical="top"/>
      <protection locked="0"/>
    </xf>
    <xf numFmtId="0" fontId="15" fillId="0" borderId="0" xfId="1" applyFont="1" applyFill="1" applyAlignment="1" applyProtection="1">
      <alignment horizontal="left" vertical="top" wrapText="1"/>
      <protection locked="0"/>
    </xf>
    <xf numFmtId="0" fontId="15" fillId="0" borderId="0" xfId="1" applyFont="1" applyFill="1" applyAlignment="1" applyProtection="1">
      <alignment horizontal="right" vertical="top"/>
      <protection locked="0"/>
    </xf>
    <xf numFmtId="49" fontId="21" fillId="0" borderId="9" xfId="1" applyNumberFormat="1" applyFont="1" applyFill="1" applyBorder="1" applyAlignment="1" applyProtection="1">
      <alignment vertical="center"/>
      <protection locked="0"/>
    </xf>
    <xf numFmtId="0" fontId="21" fillId="0" borderId="9" xfId="1" applyFont="1" applyFill="1" applyBorder="1" applyAlignment="1" applyProtection="1">
      <alignment horizontal="center" vertical="center" wrapText="1"/>
      <protection locked="0"/>
    </xf>
    <xf numFmtId="4" fontId="21" fillId="0" borderId="3" xfId="1" applyNumberFormat="1" applyFont="1" applyFill="1" applyBorder="1" applyAlignment="1" applyProtection="1">
      <alignment horizontal="center" vertical="center" wrapText="1"/>
      <protection locked="0"/>
    </xf>
    <xf numFmtId="4" fontId="21" fillId="0" borderId="9" xfId="1" applyNumberFormat="1" applyFont="1" applyFill="1" applyBorder="1" applyAlignment="1" applyProtection="1">
      <alignment horizontal="center" vertical="center" wrapText="1"/>
      <protection locked="0"/>
    </xf>
    <xf numFmtId="49" fontId="21" fillId="0" borderId="7" xfId="1" applyNumberFormat="1" applyFont="1" applyFill="1" applyBorder="1" applyAlignment="1" applyProtection="1">
      <alignment vertical="center"/>
      <protection locked="0"/>
    </xf>
    <xf numFmtId="0" fontId="21" fillId="0" borderId="7" xfId="1" applyFont="1" applyFill="1" applyBorder="1" applyAlignment="1" applyProtection="1">
      <alignment horizontal="center" vertical="center" wrapText="1"/>
      <protection locked="0"/>
    </xf>
    <xf numFmtId="4" fontId="21" fillId="0" borderId="3" xfId="1" applyNumberFormat="1" applyFont="1" applyFill="1" applyBorder="1" applyAlignment="1" applyProtection="1">
      <alignment horizontal="center" vertical="center" wrapText="1"/>
      <protection locked="0"/>
    </xf>
    <xf numFmtId="4" fontId="21" fillId="0" borderId="7" xfId="1" applyNumberFormat="1" applyFont="1" applyFill="1" applyBorder="1" applyAlignment="1" applyProtection="1">
      <alignment horizontal="center" vertical="center" wrapText="1"/>
      <protection locked="0"/>
    </xf>
    <xf numFmtId="49" fontId="21" fillId="0" borderId="3" xfId="1" applyNumberFormat="1" applyFont="1" applyFill="1" applyBorder="1" applyAlignment="1" applyProtection="1">
      <alignment vertical="top"/>
      <protection locked="0"/>
    </xf>
    <xf numFmtId="0" fontId="21" fillId="0" borderId="3" xfId="1" applyFont="1" applyFill="1" applyBorder="1" applyAlignment="1" applyProtection="1">
      <alignment horizontal="left" vertical="top"/>
      <protection locked="0"/>
    </xf>
    <xf numFmtId="0" fontId="20" fillId="0" borderId="3" xfId="1" applyFont="1" applyFill="1" applyBorder="1" applyAlignment="1" applyProtection="1">
      <alignment horizontal="left" vertical="top"/>
      <protection locked="0"/>
    </xf>
    <xf numFmtId="49" fontId="20" fillId="0" borderId="3" xfId="1" applyNumberFormat="1" applyFont="1" applyFill="1" applyBorder="1" applyAlignment="1" applyProtection="1">
      <alignment vertical="top"/>
      <protection locked="0"/>
    </xf>
    <xf numFmtId="0" fontId="20" fillId="0" borderId="3" xfId="1" applyFont="1" applyFill="1" applyBorder="1" applyAlignment="1" applyProtection="1">
      <alignment vertical="top" wrapText="1"/>
      <protection locked="0"/>
    </xf>
    <xf numFmtId="4" fontId="20" fillId="0" borderId="3" xfId="1" applyNumberFormat="1" applyFont="1" applyFill="1" applyBorder="1" applyAlignment="1" applyProtection="1">
      <alignment horizontal="right" vertical="top"/>
      <protection locked="0"/>
    </xf>
    <xf numFmtId="0" fontId="21" fillId="0" borderId="3" xfId="1" applyFont="1" applyFill="1" applyBorder="1" applyAlignment="1" applyProtection="1">
      <alignment horizontal="right" vertical="top" wrapText="1"/>
      <protection locked="0"/>
    </xf>
    <xf numFmtId="4" fontId="21" fillId="0" borderId="3" xfId="1" applyNumberFormat="1" applyFont="1" applyFill="1" applyBorder="1" applyAlignment="1" applyProtection="1">
      <alignment horizontal="right" vertical="top"/>
      <protection locked="0"/>
    </xf>
    <xf numFmtId="0" fontId="15" fillId="0" borderId="0" xfId="1" applyFont="1" applyAlignment="1" applyProtection="1">
      <alignment vertical="top"/>
      <protection locked="0"/>
    </xf>
    <xf numFmtId="0" fontId="20" fillId="3" borderId="3" xfId="0" applyFont="1" applyFill="1" applyBorder="1" applyAlignment="1" applyProtection="1">
      <alignment vertical="top" wrapText="1"/>
      <protection locked="0"/>
    </xf>
    <xf numFmtId="0" fontId="20" fillId="0" borderId="3" xfId="1" applyFont="1" applyFill="1" applyBorder="1" applyAlignment="1" applyProtection="1">
      <alignment vertical="top"/>
      <protection locked="0"/>
    </xf>
    <xf numFmtId="49" fontId="21" fillId="3" borderId="3" xfId="1" applyNumberFormat="1" applyFont="1" applyFill="1" applyBorder="1" applyAlignment="1" applyProtection="1">
      <alignment vertical="top"/>
      <protection locked="0"/>
    </xf>
    <xf numFmtId="0" fontId="1" fillId="3" borderId="0" xfId="1" applyFont="1" applyFill="1" applyAlignment="1" applyProtection="1">
      <alignment vertical="top"/>
      <protection locked="0"/>
    </xf>
    <xf numFmtId="0" fontId="20" fillId="0" borderId="0" xfId="0" applyFont="1" applyAlignment="1" applyProtection="1">
      <alignment vertical="top"/>
      <protection locked="0"/>
    </xf>
    <xf numFmtId="0" fontId="19" fillId="0" borderId="0" xfId="1" applyFont="1" applyFill="1" applyAlignment="1" applyProtection="1">
      <alignment vertical="top" wrapText="1"/>
      <protection locked="0"/>
    </xf>
    <xf numFmtId="4" fontId="19" fillId="0" borderId="0" xfId="1" applyNumberFormat="1" applyFont="1" applyFill="1" applyAlignment="1" applyProtection="1">
      <alignment horizontal="right" vertical="top"/>
      <protection locked="0"/>
    </xf>
    <xf numFmtId="0" fontId="16" fillId="0" borderId="0" xfId="1" applyFont="1" applyAlignment="1" applyProtection="1">
      <alignment vertical="top"/>
      <protection locked="0"/>
    </xf>
    <xf numFmtId="49" fontId="19" fillId="0" borderId="0" xfId="1" applyNumberFormat="1" applyFont="1" applyFill="1" applyAlignment="1" applyProtection="1">
      <alignment vertical="top"/>
      <protection locked="0"/>
    </xf>
    <xf numFmtId="0" fontId="26" fillId="0" borderId="0" xfId="1" applyFont="1" applyFill="1" applyAlignment="1" applyProtection="1">
      <alignment vertical="top" wrapText="1"/>
      <protection locked="0"/>
    </xf>
    <xf numFmtId="0" fontId="19" fillId="0" borderId="3" xfId="1" applyFont="1" applyFill="1" applyBorder="1" applyAlignment="1" applyProtection="1">
      <alignment vertical="top" wrapText="1"/>
      <protection locked="0"/>
    </xf>
    <xf numFmtId="0" fontId="26" fillId="0" borderId="3" xfId="1" applyFont="1" applyFill="1" applyBorder="1" applyAlignment="1" applyProtection="1">
      <alignment vertical="top" wrapText="1"/>
      <protection locked="0"/>
    </xf>
    <xf numFmtId="4" fontId="26" fillId="0" borderId="3" xfId="1" applyNumberFormat="1" applyFont="1" applyFill="1" applyBorder="1" applyAlignment="1" applyProtection="1">
      <alignment horizontal="right" vertical="top"/>
      <protection locked="0"/>
    </xf>
    <xf numFmtId="4" fontId="19" fillId="0" borderId="3" xfId="1" applyNumberFormat="1" applyFont="1" applyFill="1" applyBorder="1" applyAlignment="1" applyProtection="1">
      <alignment horizontal="right" vertical="top"/>
      <protection locked="0"/>
    </xf>
    <xf numFmtId="4" fontId="19" fillId="0" borderId="0" xfId="1" applyNumberFormat="1" applyFont="1" applyAlignment="1" applyProtection="1">
      <alignment horizontal="right" vertical="top"/>
      <protection locked="0"/>
    </xf>
    <xf numFmtId="9" fontId="26" fillId="0" borderId="6" xfId="9" applyFont="1" applyBorder="1" applyAlignment="1" applyProtection="1">
      <alignment horizontal="center" vertical="top"/>
      <protection locked="0"/>
    </xf>
    <xf numFmtId="9" fontId="26" fillId="0" borderId="0" xfId="9" applyFont="1" applyBorder="1" applyAlignment="1" applyProtection="1">
      <alignment horizontal="center" vertical="top"/>
      <protection locked="0"/>
    </xf>
    <xf numFmtId="49" fontId="16" fillId="0" borderId="0" xfId="1" applyNumberFormat="1" applyFont="1" applyFill="1" applyAlignment="1" applyProtection="1">
      <alignment vertical="top"/>
      <protection locked="0"/>
    </xf>
    <xf numFmtId="0" fontId="16" fillId="0" borderId="0" xfId="1" applyFont="1" applyFill="1" applyAlignment="1" applyProtection="1">
      <alignment vertical="top" wrapText="1"/>
      <protection locked="0"/>
    </xf>
    <xf numFmtId="4" fontId="16" fillId="0" borderId="0" xfId="1" applyNumberFormat="1" applyFont="1" applyFill="1" applyAlignment="1" applyProtection="1">
      <alignment horizontal="right" vertical="top"/>
      <protection locked="0"/>
    </xf>
    <xf numFmtId="4" fontId="11" fillId="0" borderId="0" xfId="1" applyNumberFormat="1" applyFont="1" applyFill="1" applyAlignment="1" applyProtection="1">
      <alignment horizontal="right" vertical="top"/>
      <protection locked="0"/>
    </xf>
  </cellXfs>
  <cellStyles count="10">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xfId="9" builtinId="5"/>
    <cellStyle name="Percent 2" xfId="3"/>
  </cellStyles>
  <dxfs count="14">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duard%20CIUREA\MCI\APELURI%202022\Start%20Up%20-%20Relansare\Plan%20de%20afaceri-Macheta-Start%20Up%20Spin-off_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get_Cerere finantare"/>
      <sheetName val="Planul investitional"/>
      <sheetName val="Proiecții financiare investiție"/>
      <sheetName val="Rentabilitate financiară"/>
      <sheetName val="Sustenabilitate financiara"/>
      <sheetName val="LIST"/>
    </sheetNames>
    <sheetDataSet>
      <sheetData sheetId="0">
        <row r="47">
          <cell r="I47">
            <v>100</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workbookViewId="0">
      <selection activeCell="D4" sqref="D4"/>
    </sheetView>
  </sheetViews>
  <sheetFormatPr defaultColWidth="9.09765625" defaultRowHeight="14.5" x14ac:dyDescent="0.3"/>
  <cols>
    <col min="1" max="1" width="6.59765625" style="403" customWidth="1"/>
    <col min="2" max="2" width="56.09765625" style="404" customWidth="1"/>
    <col min="3" max="3" width="12.69921875" style="405" customWidth="1"/>
    <col min="4" max="4" width="11.296875" style="405" customWidth="1"/>
    <col min="5" max="5" width="12.69921875" style="406" customWidth="1"/>
    <col min="6" max="7" width="12.69921875" style="405" customWidth="1"/>
    <col min="8" max="9" width="12.69921875" style="406" customWidth="1"/>
    <col min="10" max="16384" width="9.09765625" style="365"/>
  </cols>
  <sheetData>
    <row r="1" spans="1:9" x14ac:dyDescent="0.3">
      <c r="A1" s="364" t="s">
        <v>220</v>
      </c>
      <c r="B1" s="364"/>
      <c r="C1" s="364"/>
      <c r="D1" s="364"/>
      <c r="E1" s="364"/>
      <c r="F1" s="364"/>
      <c r="G1" s="364"/>
      <c r="H1" s="364"/>
      <c r="I1" s="364"/>
    </row>
    <row r="2" spans="1:9" x14ac:dyDescent="0.3">
      <c r="A2" s="366"/>
      <c r="B2" s="367"/>
      <c r="C2" s="368"/>
      <c r="D2" s="368"/>
      <c r="E2" s="368"/>
      <c r="F2" s="368"/>
      <c r="G2" s="368"/>
      <c r="H2" s="368"/>
      <c r="I2" s="368"/>
    </row>
    <row r="3" spans="1:9" x14ac:dyDescent="0.3">
      <c r="A3" s="369" t="s">
        <v>74</v>
      </c>
      <c r="B3" s="370" t="s">
        <v>75</v>
      </c>
      <c r="C3" s="371" t="s">
        <v>76</v>
      </c>
      <c r="D3" s="371"/>
      <c r="E3" s="372" t="s">
        <v>120</v>
      </c>
      <c r="F3" s="371" t="s">
        <v>77</v>
      </c>
      <c r="G3" s="371"/>
      <c r="H3" s="372" t="s">
        <v>121</v>
      </c>
      <c r="I3" s="372" t="s">
        <v>73</v>
      </c>
    </row>
    <row r="4" spans="1:9" ht="104" x14ac:dyDescent="0.3">
      <c r="A4" s="373"/>
      <c r="B4" s="374"/>
      <c r="C4" s="375" t="s">
        <v>221</v>
      </c>
      <c r="D4" s="375" t="s">
        <v>222</v>
      </c>
      <c r="E4" s="376"/>
      <c r="F4" s="375" t="s">
        <v>223</v>
      </c>
      <c r="G4" s="375" t="s">
        <v>224</v>
      </c>
      <c r="H4" s="376"/>
      <c r="I4" s="376"/>
    </row>
    <row r="5" spans="1:9" x14ac:dyDescent="0.3">
      <c r="A5" s="377" t="s">
        <v>109</v>
      </c>
      <c r="B5" s="378" t="s">
        <v>243</v>
      </c>
      <c r="C5" s="379"/>
      <c r="D5" s="379"/>
      <c r="E5" s="379"/>
      <c r="F5" s="379"/>
      <c r="G5" s="379"/>
      <c r="H5" s="379"/>
      <c r="I5" s="379"/>
    </row>
    <row r="6" spans="1:9" ht="26" x14ac:dyDescent="0.3">
      <c r="A6" s="380" t="s">
        <v>78</v>
      </c>
      <c r="B6" s="381" t="s">
        <v>245</v>
      </c>
      <c r="C6" s="382">
        <f>SUM(C7:C8)</f>
        <v>0</v>
      </c>
      <c r="D6" s="382">
        <f>SUM(D7:D8)</f>
        <v>0</v>
      </c>
      <c r="E6" s="382">
        <f>C6+D6</f>
        <v>0</v>
      </c>
      <c r="F6" s="382">
        <f>SUM(F7:F8)</f>
        <v>0</v>
      </c>
      <c r="G6" s="382">
        <f>SUM(G7:G8)</f>
        <v>0</v>
      </c>
      <c r="H6" s="382">
        <f>F6+G6</f>
        <v>0</v>
      </c>
      <c r="I6" s="382">
        <f>E6+H6</f>
        <v>0</v>
      </c>
    </row>
    <row r="7" spans="1:9" x14ac:dyDescent="0.3">
      <c r="A7" s="380" t="s">
        <v>244</v>
      </c>
      <c r="B7" s="381" t="s">
        <v>246</v>
      </c>
      <c r="C7" s="30">
        <v>0</v>
      </c>
      <c r="D7" s="30">
        <v>0</v>
      </c>
      <c r="E7" s="382">
        <f t="shared" ref="E7:E8" si="0">C7+D7</f>
        <v>0</v>
      </c>
      <c r="F7" s="30">
        <v>0</v>
      </c>
      <c r="G7" s="30">
        <v>0</v>
      </c>
      <c r="H7" s="382">
        <f t="shared" ref="H7:H8" si="1">F7+G7</f>
        <v>0</v>
      </c>
      <c r="I7" s="382">
        <f t="shared" ref="I7:I8" si="2">E7+H7</f>
        <v>0</v>
      </c>
    </row>
    <row r="8" spans="1:9" x14ac:dyDescent="0.3">
      <c r="A8" s="380" t="s">
        <v>248</v>
      </c>
      <c r="B8" s="381" t="s">
        <v>247</v>
      </c>
      <c r="C8" s="30">
        <v>0</v>
      </c>
      <c r="D8" s="30">
        <v>0</v>
      </c>
      <c r="E8" s="382">
        <f t="shared" si="0"/>
        <v>0</v>
      </c>
      <c r="F8" s="30">
        <v>0</v>
      </c>
      <c r="G8" s="30">
        <v>0</v>
      </c>
      <c r="H8" s="382">
        <f t="shared" si="1"/>
        <v>0</v>
      </c>
      <c r="I8" s="382">
        <f t="shared" si="2"/>
        <v>0</v>
      </c>
    </row>
    <row r="9" spans="1:9" x14ac:dyDescent="0.3">
      <c r="A9" s="380" t="s">
        <v>79</v>
      </c>
      <c r="B9" s="381" t="s">
        <v>249</v>
      </c>
      <c r="C9" s="382">
        <f>SUM(C10:C11)</f>
        <v>0</v>
      </c>
      <c r="D9" s="382">
        <f>SUM(D10:D11)</f>
        <v>0</v>
      </c>
      <c r="E9" s="382">
        <f>C9+D9</f>
        <v>0</v>
      </c>
      <c r="F9" s="382">
        <f>SUM(F10:F11)</f>
        <v>0</v>
      </c>
      <c r="G9" s="382">
        <f>SUM(G10:G11)</f>
        <v>0</v>
      </c>
      <c r="H9" s="382">
        <f>F9+G9</f>
        <v>0</v>
      </c>
      <c r="I9" s="382">
        <f>E9+H9</f>
        <v>0</v>
      </c>
    </row>
    <row r="10" spans="1:9" x14ac:dyDescent="0.3">
      <c r="A10" s="380" t="s">
        <v>250</v>
      </c>
      <c r="B10" s="381" t="s">
        <v>252</v>
      </c>
      <c r="C10" s="30">
        <v>0</v>
      </c>
      <c r="D10" s="30">
        <v>0</v>
      </c>
      <c r="E10" s="382">
        <f t="shared" ref="E10:E11" si="3">C10+D10</f>
        <v>0</v>
      </c>
      <c r="F10" s="30">
        <v>0</v>
      </c>
      <c r="G10" s="30">
        <v>0</v>
      </c>
      <c r="H10" s="382">
        <f t="shared" ref="H10:H11" si="4">F10+G10</f>
        <v>0</v>
      </c>
      <c r="I10" s="382">
        <f t="shared" ref="I10:I11" si="5">E10+H10</f>
        <v>0</v>
      </c>
    </row>
    <row r="11" spans="1:9" x14ac:dyDescent="0.3">
      <c r="A11" s="380" t="s">
        <v>251</v>
      </c>
      <c r="B11" s="381" t="s">
        <v>253</v>
      </c>
      <c r="C11" s="30">
        <v>0</v>
      </c>
      <c r="D11" s="30">
        <v>0</v>
      </c>
      <c r="E11" s="382">
        <f t="shared" si="3"/>
        <v>0</v>
      </c>
      <c r="F11" s="30">
        <v>0</v>
      </c>
      <c r="G11" s="30">
        <v>0</v>
      </c>
      <c r="H11" s="382">
        <f t="shared" si="4"/>
        <v>0</v>
      </c>
      <c r="I11" s="382">
        <f t="shared" si="5"/>
        <v>0</v>
      </c>
    </row>
    <row r="12" spans="1:9" ht="39" x14ac:dyDescent="0.3">
      <c r="A12" s="380" t="s">
        <v>225</v>
      </c>
      <c r="B12" s="381" t="s">
        <v>254</v>
      </c>
      <c r="C12" s="382">
        <f>SUM(C13:C15)</f>
        <v>0</v>
      </c>
      <c r="D12" s="382">
        <f>SUM(D13:D15)</f>
        <v>0</v>
      </c>
      <c r="E12" s="382">
        <f t="shared" ref="E12:E20" si="6">C12+D12</f>
        <v>0</v>
      </c>
      <c r="F12" s="382">
        <f>SUM(F13:F15)</f>
        <v>0</v>
      </c>
      <c r="G12" s="382">
        <f>SUM(G13:G15)</f>
        <v>0</v>
      </c>
      <c r="H12" s="382">
        <f>F12+G12</f>
        <v>0</v>
      </c>
      <c r="I12" s="382">
        <f>E12+H12</f>
        <v>0</v>
      </c>
    </row>
    <row r="13" spans="1:9" x14ac:dyDescent="0.3">
      <c r="A13" s="380" t="s">
        <v>255</v>
      </c>
      <c r="B13" s="381" t="s">
        <v>258</v>
      </c>
      <c r="C13" s="30">
        <v>0</v>
      </c>
      <c r="D13" s="30">
        <v>0</v>
      </c>
      <c r="E13" s="382">
        <f t="shared" si="6"/>
        <v>0</v>
      </c>
      <c r="F13" s="30">
        <v>0</v>
      </c>
      <c r="G13" s="30">
        <v>0</v>
      </c>
      <c r="H13" s="382">
        <f t="shared" ref="H13:H20" si="7">F13+G13</f>
        <v>0</v>
      </c>
      <c r="I13" s="382">
        <f t="shared" ref="I13:I20" si="8">E13+H13</f>
        <v>0</v>
      </c>
    </row>
    <row r="14" spans="1:9" x14ac:dyDescent="0.3">
      <c r="A14" s="380" t="s">
        <v>256</v>
      </c>
      <c r="B14" s="381" t="s">
        <v>259</v>
      </c>
      <c r="C14" s="30">
        <v>0</v>
      </c>
      <c r="D14" s="30">
        <v>0</v>
      </c>
      <c r="E14" s="382">
        <f t="shared" si="6"/>
        <v>0</v>
      </c>
      <c r="F14" s="30">
        <v>0</v>
      </c>
      <c r="G14" s="30">
        <v>0</v>
      </c>
      <c r="H14" s="382">
        <f t="shared" si="7"/>
        <v>0</v>
      </c>
      <c r="I14" s="382">
        <f t="shared" si="8"/>
        <v>0</v>
      </c>
    </row>
    <row r="15" spans="1:9" x14ac:dyDescent="0.3">
      <c r="A15" s="380" t="s">
        <v>257</v>
      </c>
      <c r="B15" s="381" t="s">
        <v>260</v>
      </c>
      <c r="C15" s="30">
        <v>0</v>
      </c>
      <c r="D15" s="30">
        <v>0</v>
      </c>
      <c r="E15" s="382">
        <f t="shared" si="6"/>
        <v>0</v>
      </c>
      <c r="F15" s="30">
        <v>0</v>
      </c>
      <c r="G15" s="30">
        <v>0</v>
      </c>
      <c r="H15" s="382">
        <f t="shared" si="7"/>
        <v>0</v>
      </c>
      <c r="I15" s="382">
        <f t="shared" si="8"/>
        <v>0</v>
      </c>
    </row>
    <row r="16" spans="1:9" ht="26" x14ac:dyDescent="0.3">
      <c r="A16" s="380" t="s">
        <v>262</v>
      </c>
      <c r="B16" s="381" t="s">
        <v>261</v>
      </c>
      <c r="C16" s="382">
        <f>SUM(C17:C18)</f>
        <v>0</v>
      </c>
      <c r="D16" s="382">
        <f>SUM(D17:D18)</f>
        <v>0</v>
      </c>
      <c r="E16" s="382">
        <f t="shared" si="6"/>
        <v>0</v>
      </c>
      <c r="F16" s="382">
        <f>SUM(F17:F18)</f>
        <v>0</v>
      </c>
      <c r="G16" s="382">
        <f>SUM(G17:G18)</f>
        <v>0</v>
      </c>
      <c r="H16" s="382">
        <f t="shared" si="7"/>
        <v>0</v>
      </c>
      <c r="I16" s="382">
        <f t="shared" si="8"/>
        <v>0</v>
      </c>
    </row>
    <row r="17" spans="1:9" ht="26" x14ac:dyDescent="0.3">
      <c r="A17" s="380" t="s">
        <v>263</v>
      </c>
      <c r="B17" s="381" t="s">
        <v>265</v>
      </c>
      <c r="C17" s="30">
        <v>0</v>
      </c>
      <c r="D17" s="30">
        <v>0</v>
      </c>
      <c r="E17" s="382">
        <f t="shared" si="6"/>
        <v>0</v>
      </c>
      <c r="F17" s="30">
        <v>0</v>
      </c>
      <c r="G17" s="30">
        <v>0</v>
      </c>
      <c r="H17" s="382">
        <f t="shared" si="7"/>
        <v>0</v>
      </c>
      <c r="I17" s="382">
        <f t="shared" si="8"/>
        <v>0</v>
      </c>
    </row>
    <row r="18" spans="1:9" ht="26" x14ac:dyDescent="0.3">
      <c r="A18" s="380" t="s">
        <v>264</v>
      </c>
      <c r="B18" s="381" t="s">
        <v>266</v>
      </c>
      <c r="C18" s="30">
        <v>0</v>
      </c>
      <c r="D18" s="30">
        <v>0</v>
      </c>
      <c r="E18" s="382">
        <f t="shared" si="6"/>
        <v>0</v>
      </c>
      <c r="F18" s="30">
        <v>0</v>
      </c>
      <c r="G18" s="30">
        <v>0</v>
      </c>
      <c r="H18" s="382">
        <f t="shared" si="7"/>
        <v>0</v>
      </c>
      <c r="I18" s="382">
        <f t="shared" si="8"/>
        <v>0</v>
      </c>
    </row>
    <row r="19" spans="1:9" ht="39" x14ac:dyDescent="0.3">
      <c r="A19" s="380" t="s">
        <v>267</v>
      </c>
      <c r="B19" s="381" t="s">
        <v>268</v>
      </c>
      <c r="C19" s="30">
        <v>0</v>
      </c>
      <c r="D19" s="30">
        <v>0</v>
      </c>
      <c r="E19" s="382">
        <f t="shared" si="6"/>
        <v>0</v>
      </c>
      <c r="F19" s="30">
        <v>0</v>
      </c>
      <c r="G19" s="30">
        <v>0</v>
      </c>
      <c r="H19" s="382">
        <f t="shared" si="7"/>
        <v>0</v>
      </c>
      <c r="I19" s="382">
        <f t="shared" si="8"/>
        <v>0</v>
      </c>
    </row>
    <row r="20" spans="1:9" ht="65" x14ac:dyDescent="0.3">
      <c r="A20" s="380" t="s">
        <v>269</v>
      </c>
      <c r="B20" s="381" t="s">
        <v>270</v>
      </c>
      <c r="C20" s="30">
        <v>0</v>
      </c>
      <c r="D20" s="30">
        <v>0</v>
      </c>
      <c r="E20" s="382">
        <f t="shared" si="6"/>
        <v>0</v>
      </c>
      <c r="F20" s="30">
        <v>0</v>
      </c>
      <c r="G20" s="30">
        <v>0</v>
      </c>
      <c r="H20" s="382">
        <f t="shared" si="7"/>
        <v>0</v>
      </c>
      <c r="I20" s="382">
        <f t="shared" si="8"/>
        <v>0</v>
      </c>
    </row>
    <row r="21" spans="1:9" s="385" customFormat="1" x14ac:dyDescent="0.3">
      <c r="A21" s="380"/>
      <c r="B21" s="383" t="s">
        <v>80</v>
      </c>
      <c r="C21" s="384">
        <f>SUM(C6:C12)</f>
        <v>0</v>
      </c>
      <c r="D21" s="384">
        <f>SUM(D6:D12)</f>
        <v>0</v>
      </c>
      <c r="E21" s="384">
        <f>C21+D21</f>
        <v>0</v>
      </c>
      <c r="F21" s="384">
        <f>SUM(F6:F12)</f>
        <v>0</v>
      </c>
      <c r="G21" s="384">
        <f>SUM(G6:G12)</f>
        <v>0</v>
      </c>
      <c r="H21" s="384">
        <f>F21+G21</f>
        <v>0</v>
      </c>
      <c r="I21" s="384">
        <f>E21+H21</f>
        <v>0</v>
      </c>
    </row>
    <row r="22" spans="1:9" x14ac:dyDescent="0.3">
      <c r="A22" s="377" t="s">
        <v>110</v>
      </c>
      <c r="B22" s="378" t="s">
        <v>271</v>
      </c>
      <c r="C22" s="379"/>
      <c r="D22" s="379"/>
      <c r="E22" s="379"/>
      <c r="F22" s="379"/>
      <c r="G22" s="379"/>
      <c r="H22" s="379"/>
      <c r="I22" s="379"/>
    </row>
    <row r="23" spans="1:9" ht="39" x14ac:dyDescent="0.3">
      <c r="A23" s="380" t="s">
        <v>81</v>
      </c>
      <c r="B23" s="386" t="s">
        <v>272</v>
      </c>
      <c r="C23" s="30">
        <v>0</v>
      </c>
      <c r="D23" s="30">
        <v>0</v>
      </c>
      <c r="E23" s="382">
        <f>C23+D23</f>
        <v>0</v>
      </c>
      <c r="F23" s="30">
        <v>0</v>
      </c>
      <c r="G23" s="30">
        <v>0</v>
      </c>
      <c r="H23" s="382">
        <f>F23+G23</f>
        <v>0</v>
      </c>
      <c r="I23" s="382">
        <f>E23+H23</f>
        <v>0</v>
      </c>
    </row>
    <row r="24" spans="1:9" x14ac:dyDescent="0.3">
      <c r="A24" s="380" t="s">
        <v>226</v>
      </c>
      <c r="B24" s="386" t="s">
        <v>273</v>
      </c>
      <c r="C24" s="30">
        <v>0</v>
      </c>
      <c r="D24" s="30">
        <v>0</v>
      </c>
      <c r="E24" s="382">
        <f t="shared" ref="E24:E26" si="9">C24+D24</f>
        <v>0</v>
      </c>
      <c r="F24" s="30">
        <v>0</v>
      </c>
      <c r="G24" s="30">
        <v>0</v>
      </c>
      <c r="H24" s="382">
        <f t="shared" ref="H24:H26" si="10">F24+G24</f>
        <v>0</v>
      </c>
      <c r="I24" s="382">
        <f t="shared" ref="I24:I26" si="11">E24+H24</f>
        <v>0</v>
      </c>
    </row>
    <row r="25" spans="1:9" ht="26" x14ac:dyDescent="0.3">
      <c r="A25" s="380" t="s">
        <v>227</v>
      </c>
      <c r="B25" s="386" t="s">
        <v>274</v>
      </c>
      <c r="C25" s="30">
        <v>0</v>
      </c>
      <c r="D25" s="30">
        <v>0</v>
      </c>
      <c r="E25" s="382">
        <f t="shared" si="9"/>
        <v>0</v>
      </c>
      <c r="F25" s="30">
        <v>0</v>
      </c>
      <c r="G25" s="30">
        <v>0</v>
      </c>
      <c r="H25" s="382">
        <f t="shared" si="10"/>
        <v>0</v>
      </c>
      <c r="I25" s="382">
        <f t="shared" si="11"/>
        <v>0</v>
      </c>
    </row>
    <row r="26" spans="1:9" x14ac:dyDescent="0.3">
      <c r="A26" s="380" t="s">
        <v>228</v>
      </c>
      <c r="B26" s="386" t="s">
        <v>275</v>
      </c>
      <c r="C26" s="30">
        <v>0</v>
      </c>
      <c r="D26" s="30">
        <v>0</v>
      </c>
      <c r="E26" s="382">
        <f t="shared" si="9"/>
        <v>0</v>
      </c>
      <c r="F26" s="30">
        <v>0</v>
      </c>
      <c r="G26" s="30">
        <v>0</v>
      </c>
      <c r="H26" s="382">
        <f t="shared" si="10"/>
        <v>0</v>
      </c>
      <c r="I26" s="382">
        <f t="shared" si="11"/>
        <v>0</v>
      </c>
    </row>
    <row r="27" spans="1:9" s="385" customFormat="1" x14ac:dyDescent="0.3">
      <c r="A27" s="380"/>
      <c r="B27" s="383" t="s">
        <v>82</v>
      </c>
      <c r="C27" s="384">
        <f>SUM(C23:C26)</f>
        <v>0</v>
      </c>
      <c r="D27" s="384">
        <f>SUM(D23:D26)</f>
        <v>0</v>
      </c>
      <c r="E27" s="384">
        <f>C27+D27</f>
        <v>0</v>
      </c>
      <c r="F27" s="384">
        <f>SUM(F23:F26)</f>
        <v>0</v>
      </c>
      <c r="G27" s="384">
        <f>SUM(G23:G26)</f>
        <v>0</v>
      </c>
      <c r="H27" s="384">
        <f>F27+G27</f>
        <v>0</v>
      </c>
      <c r="I27" s="384">
        <f>E27+H27</f>
        <v>0</v>
      </c>
    </row>
    <row r="28" spans="1:9" x14ac:dyDescent="0.3">
      <c r="A28" s="377" t="s">
        <v>111</v>
      </c>
      <c r="B28" s="378" t="s">
        <v>276</v>
      </c>
      <c r="C28" s="379"/>
      <c r="D28" s="379"/>
      <c r="E28" s="379"/>
      <c r="F28" s="379"/>
      <c r="G28" s="379"/>
      <c r="H28" s="379"/>
      <c r="I28" s="379"/>
    </row>
    <row r="29" spans="1:9" x14ac:dyDescent="0.3">
      <c r="A29" s="380" t="s">
        <v>83</v>
      </c>
      <c r="B29" s="386" t="s">
        <v>277</v>
      </c>
      <c r="C29" s="382">
        <f>SUM(C30:C31)</f>
        <v>0</v>
      </c>
      <c r="D29" s="382">
        <f>SUM(D30:D31)</f>
        <v>0</v>
      </c>
      <c r="E29" s="382">
        <f>C29+D29</f>
        <v>0</v>
      </c>
      <c r="F29" s="382">
        <f>SUM(F30:F31)</f>
        <v>0</v>
      </c>
      <c r="G29" s="382">
        <f>SUM(G30:G31)</f>
        <v>0</v>
      </c>
      <c r="H29" s="382">
        <f>F29+G29</f>
        <v>0</v>
      </c>
      <c r="I29" s="382">
        <f t="shared" ref="I29:I40" si="12">E29+H29</f>
        <v>0</v>
      </c>
    </row>
    <row r="30" spans="1:9" x14ac:dyDescent="0.3">
      <c r="A30" s="380" t="s">
        <v>229</v>
      </c>
      <c r="B30" s="386" t="s">
        <v>278</v>
      </c>
      <c r="C30" s="30">
        <v>0</v>
      </c>
      <c r="D30" s="30">
        <v>0</v>
      </c>
      <c r="E30" s="382">
        <f t="shared" ref="E30:E39" si="13">C30+D30</f>
        <v>0</v>
      </c>
      <c r="F30" s="30">
        <v>0</v>
      </c>
      <c r="G30" s="30">
        <v>0</v>
      </c>
      <c r="H30" s="382">
        <f t="shared" ref="H30:H39" si="14">F30+G30</f>
        <v>0</v>
      </c>
      <c r="I30" s="382">
        <f t="shared" si="12"/>
        <v>0</v>
      </c>
    </row>
    <row r="31" spans="1:9" x14ac:dyDescent="0.3">
      <c r="A31" s="380" t="s">
        <v>230</v>
      </c>
      <c r="B31" s="386" t="s">
        <v>279</v>
      </c>
      <c r="C31" s="30">
        <v>0</v>
      </c>
      <c r="D31" s="30">
        <v>0</v>
      </c>
      <c r="E31" s="382">
        <f t="shared" si="13"/>
        <v>0</v>
      </c>
      <c r="F31" s="30">
        <v>0</v>
      </c>
      <c r="G31" s="30">
        <v>0</v>
      </c>
      <c r="H31" s="382">
        <f t="shared" si="14"/>
        <v>0</v>
      </c>
      <c r="I31" s="382">
        <f t="shared" si="12"/>
        <v>0</v>
      </c>
    </row>
    <row r="32" spans="1:9" x14ac:dyDescent="0.3">
      <c r="A32" s="380" t="s">
        <v>84</v>
      </c>
      <c r="B32" s="386" t="s">
        <v>280</v>
      </c>
      <c r="C32" s="30">
        <v>0</v>
      </c>
      <c r="D32" s="30">
        <v>0</v>
      </c>
      <c r="E32" s="382">
        <f t="shared" si="13"/>
        <v>0</v>
      </c>
      <c r="F32" s="30">
        <v>0</v>
      </c>
      <c r="G32" s="30">
        <v>0</v>
      </c>
      <c r="H32" s="382">
        <f t="shared" si="14"/>
        <v>0</v>
      </c>
      <c r="I32" s="382">
        <f t="shared" si="12"/>
        <v>0</v>
      </c>
    </row>
    <row r="33" spans="1:9" ht="26" x14ac:dyDescent="0.3">
      <c r="A33" s="380" t="s">
        <v>85</v>
      </c>
      <c r="B33" s="386" t="s">
        <v>284</v>
      </c>
      <c r="C33" s="382">
        <f>SUM(C34:C36)</f>
        <v>0</v>
      </c>
      <c r="D33" s="382">
        <f>SUM(D34:D36)</f>
        <v>0</v>
      </c>
      <c r="E33" s="382">
        <f t="shared" si="13"/>
        <v>0</v>
      </c>
      <c r="F33" s="382">
        <f>SUM(F34:F36)</f>
        <v>0</v>
      </c>
      <c r="G33" s="382">
        <f>SUM(G34:G36)</f>
        <v>0</v>
      </c>
      <c r="H33" s="382">
        <f t="shared" si="14"/>
        <v>0</v>
      </c>
      <c r="I33" s="382">
        <f t="shared" si="12"/>
        <v>0</v>
      </c>
    </row>
    <row r="34" spans="1:9" x14ac:dyDescent="0.3">
      <c r="A34" s="380" t="s">
        <v>281</v>
      </c>
      <c r="B34" s="386" t="s">
        <v>258</v>
      </c>
      <c r="C34" s="30">
        <v>0</v>
      </c>
      <c r="D34" s="30">
        <v>0</v>
      </c>
      <c r="E34" s="382">
        <f t="shared" si="13"/>
        <v>0</v>
      </c>
      <c r="F34" s="30">
        <v>0</v>
      </c>
      <c r="G34" s="30">
        <v>0</v>
      </c>
      <c r="H34" s="382">
        <f t="shared" ref="H34:H36" si="15">F34+G34</f>
        <v>0</v>
      </c>
      <c r="I34" s="382">
        <f t="shared" ref="I34:I36" si="16">E34+H34</f>
        <v>0</v>
      </c>
    </row>
    <row r="35" spans="1:9" x14ac:dyDescent="0.3">
      <c r="A35" s="380" t="s">
        <v>282</v>
      </c>
      <c r="B35" s="386" t="s">
        <v>259</v>
      </c>
      <c r="C35" s="30">
        <v>0</v>
      </c>
      <c r="D35" s="30">
        <v>0</v>
      </c>
      <c r="E35" s="382">
        <f t="shared" si="13"/>
        <v>0</v>
      </c>
      <c r="F35" s="30">
        <v>0</v>
      </c>
      <c r="G35" s="30">
        <v>0</v>
      </c>
      <c r="H35" s="382">
        <f t="shared" si="15"/>
        <v>0</v>
      </c>
      <c r="I35" s="382">
        <f t="shared" si="16"/>
        <v>0</v>
      </c>
    </row>
    <row r="36" spans="1:9" x14ac:dyDescent="0.3">
      <c r="A36" s="380" t="s">
        <v>283</v>
      </c>
      <c r="B36" s="386" t="s">
        <v>260</v>
      </c>
      <c r="C36" s="30">
        <v>0</v>
      </c>
      <c r="D36" s="30">
        <v>0</v>
      </c>
      <c r="E36" s="382">
        <f t="shared" si="13"/>
        <v>0</v>
      </c>
      <c r="F36" s="30">
        <v>0</v>
      </c>
      <c r="G36" s="30">
        <v>0</v>
      </c>
      <c r="H36" s="382">
        <f t="shared" si="15"/>
        <v>0</v>
      </c>
      <c r="I36" s="382">
        <f t="shared" si="16"/>
        <v>0</v>
      </c>
    </row>
    <row r="37" spans="1:9" ht="26" x14ac:dyDescent="0.3">
      <c r="A37" s="380" t="s">
        <v>86</v>
      </c>
      <c r="B37" s="381" t="s">
        <v>285</v>
      </c>
      <c r="C37" s="30">
        <v>0</v>
      </c>
      <c r="D37" s="30">
        <v>0</v>
      </c>
      <c r="E37" s="382">
        <f t="shared" si="13"/>
        <v>0</v>
      </c>
      <c r="F37" s="30">
        <v>0</v>
      </c>
      <c r="G37" s="30">
        <v>0</v>
      </c>
      <c r="H37" s="382">
        <f t="shared" si="14"/>
        <v>0</v>
      </c>
      <c r="I37" s="382">
        <f t="shared" si="12"/>
        <v>0</v>
      </c>
    </row>
    <row r="38" spans="1:9" ht="39" x14ac:dyDescent="0.3">
      <c r="A38" s="380" t="s">
        <v>87</v>
      </c>
      <c r="B38" s="381" t="s">
        <v>287</v>
      </c>
      <c r="C38" s="30">
        <v>0</v>
      </c>
      <c r="D38" s="30">
        <v>0</v>
      </c>
      <c r="E38" s="382">
        <f t="shared" si="13"/>
        <v>0</v>
      </c>
      <c r="F38" s="30">
        <v>0</v>
      </c>
      <c r="G38" s="30">
        <v>0</v>
      </c>
      <c r="H38" s="382">
        <f t="shared" si="14"/>
        <v>0</v>
      </c>
      <c r="I38" s="382">
        <f t="shared" si="12"/>
        <v>0</v>
      </c>
    </row>
    <row r="39" spans="1:9" ht="39" x14ac:dyDescent="0.3">
      <c r="A39" s="380" t="s">
        <v>286</v>
      </c>
      <c r="B39" s="381" t="s">
        <v>288</v>
      </c>
      <c r="C39" s="30">
        <v>0</v>
      </c>
      <c r="D39" s="30">
        <v>0</v>
      </c>
      <c r="E39" s="382">
        <f t="shared" si="13"/>
        <v>0</v>
      </c>
      <c r="F39" s="30">
        <v>0</v>
      </c>
      <c r="G39" s="30">
        <v>0</v>
      </c>
      <c r="H39" s="382">
        <f t="shared" si="14"/>
        <v>0</v>
      </c>
      <c r="I39" s="382">
        <f t="shared" si="12"/>
        <v>0</v>
      </c>
    </row>
    <row r="40" spans="1:9" s="385" customFormat="1" x14ac:dyDescent="0.3">
      <c r="A40" s="380"/>
      <c r="B40" s="383" t="s">
        <v>88</v>
      </c>
      <c r="C40" s="384">
        <f>C29+C37</f>
        <v>0</v>
      </c>
      <c r="D40" s="384">
        <f>D29+D37</f>
        <v>0</v>
      </c>
      <c r="E40" s="384">
        <f>C40+D40</f>
        <v>0</v>
      </c>
      <c r="F40" s="384">
        <f>F29+F37</f>
        <v>0</v>
      </c>
      <c r="G40" s="384">
        <f>G29+G37</f>
        <v>0</v>
      </c>
      <c r="H40" s="384">
        <f>F40+G40</f>
        <v>0</v>
      </c>
      <c r="I40" s="384">
        <f t="shared" si="12"/>
        <v>0</v>
      </c>
    </row>
    <row r="41" spans="1:9" x14ac:dyDescent="0.3">
      <c r="A41" s="377" t="s">
        <v>112</v>
      </c>
      <c r="B41" s="378" t="s">
        <v>289</v>
      </c>
      <c r="C41" s="379"/>
      <c r="D41" s="379"/>
      <c r="E41" s="379"/>
      <c r="F41" s="379"/>
      <c r="G41" s="379"/>
      <c r="H41" s="379"/>
      <c r="I41" s="379"/>
    </row>
    <row r="42" spans="1:9" ht="39" x14ac:dyDescent="0.3">
      <c r="A42" s="380" t="s">
        <v>89</v>
      </c>
      <c r="B42" s="381" t="s">
        <v>290</v>
      </c>
      <c r="C42" s="30">
        <v>0</v>
      </c>
      <c r="D42" s="30">
        <v>0</v>
      </c>
      <c r="E42" s="382">
        <f t="shared" ref="E42:E44" si="17">C42+D42</f>
        <v>0</v>
      </c>
      <c r="F42" s="30">
        <v>0</v>
      </c>
      <c r="G42" s="30">
        <v>0</v>
      </c>
      <c r="H42" s="382">
        <f t="shared" ref="H42:H44" si="18">F42+G42</f>
        <v>0</v>
      </c>
      <c r="I42" s="382">
        <f t="shared" ref="I42:I44" si="19">E42+H42</f>
        <v>0</v>
      </c>
    </row>
    <row r="43" spans="1:9" ht="52" x14ac:dyDescent="0.3">
      <c r="A43" s="380" t="s">
        <v>90</v>
      </c>
      <c r="B43" s="381" t="s">
        <v>291</v>
      </c>
      <c r="C43" s="30">
        <v>0</v>
      </c>
      <c r="D43" s="30">
        <v>0</v>
      </c>
      <c r="E43" s="382">
        <f t="shared" si="17"/>
        <v>0</v>
      </c>
      <c r="F43" s="30">
        <v>0</v>
      </c>
      <c r="G43" s="30">
        <v>0</v>
      </c>
      <c r="H43" s="382">
        <f t="shared" ref="H43" si="20">F43+G43</f>
        <v>0</v>
      </c>
      <c r="I43" s="382">
        <f t="shared" ref="I43" si="21">E43+H43</f>
        <v>0</v>
      </c>
    </row>
    <row r="44" spans="1:9" s="385" customFormat="1" x14ac:dyDescent="0.3">
      <c r="A44" s="380"/>
      <c r="B44" s="383" t="s">
        <v>91</v>
      </c>
      <c r="C44" s="384">
        <f>SUM(C42:C43)</f>
        <v>0</v>
      </c>
      <c r="D44" s="384">
        <f>SUM(D42:D43)</f>
        <v>0</v>
      </c>
      <c r="E44" s="384">
        <f t="shared" si="17"/>
        <v>0</v>
      </c>
      <c r="F44" s="384">
        <f>SUM(F42:F43)</f>
        <v>0</v>
      </c>
      <c r="G44" s="384">
        <f>SUM(G42:G43)</f>
        <v>0</v>
      </c>
      <c r="H44" s="384">
        <f t="shared" si="18"/>
        <v>0</v>
      </c>
      <c r="I44" s="384">
        <f t="shared" si="19"/>
        <v>0</v>
      </c>
    </row>
    <row r="45" spans="1:9" x14ac:dyDescent="0.3">
      <c r="A45" s="377" t="s">
        <v>113</v>
      </c>
      <c r="B45" s="378" t="s">
        <v>233</v>
      </c>
      <c r="C45" s="379"/>
      <c r="D45" s="379"/>
      <c r="E45" s="379"/>
      <c r="F45" s="379"/>
      <c r="G45" s="379"/>
      <c r="H45" s="379"/>
      <c r="I45" s="379"/>
    </row>
    <row r="46" spans="1:9" x14ac:dyDescent="0.3">
      <c r="A46" s="380" t="s">
        <v>114</v>
      </c>
      <c r="B46" s="381" t="s">
        <v>233</v>
      </c>
      <c r="C46" s="382">
        <v>0</v>
      </c>
      <c r="D46" s="382">
        <v>0</v>
      </c>
      <c r="E46" s="382">
        <f>C46+D46</f>
        <v>0</v>
      </c>
      <c r="F46" s="30">
        <v>0</v>
      </c>
      <c r="G46" s="30">
        <v>0</v>
      </c>
      <c r="H46" s="382">
        <f>F46+G46</f>
        <v>0</v>
      </c>
      <c r="I46" s="382">
        <f>E46+H46</f>
        <v>0</v>
      </c>
    </row>
    <row r="47" spans="1:9" s="385" customFormat="1" x14ac:dyDescent="0.3">
      <c r="A47" s="380"/>
      <c r="B47" s="383" t="s">
        <v>107</v>
      </c>
      <c r="C47" s="384">
        <f>SUM(C46:C46)</f>
        <v>0</v>
      </c>
      <c r="D47" s="384">
        <f>SUM(D46:D46)</f>
        <v>0</v>
      </c>
      <c r="E47" s="384">
        <f>C47+D47</f>
        <v>0</v>
      </c>
      <c r="F47" s="384">
        <f>SUM(F46:F46)</f>
        <v>0</v>
      </c>
      <c r="G47" s="384">
        <f>SUM(G46:G46)</f>
        <v>0</v>
      </c>
      <c r="H47" s="384">
        <f>F47+G47</f>
        <v>0</v>
      </c>
      <c r="I47" s="384">
        <f>E47+H47</f>
        <v>0</v>
      </c>
    </row>
    <row r="48" spans="1:9" x14ac:dyDescent="0.3">
      <c r="A48" s="377" t="s">
        <v>116</v>
      </c>
      <c r="B48" s="378" t="s">
        <v>231</v>
      </c>
      <c r="C48" s="379"/>
      <c r="D48" s="379"/>
      <c r="E48" s="379"/>
      <c r="F48" s="379"/>
      <c r="G48" s="379"/>
      <c r="H48" s="379"/>
      <c r="I48" s="379"/>
    </row>
    <row r="49" spans="1:9" x14ac:dyDescent="0.3">
      <c r="A49" s="380" t="s">
        <v>117</v>
      </c>
      <c r="B49" s="381" t="s">
        <v>232</v>
      </c>
      <c r="C49" s="30">
        <v>0</v>
      </c>
      <c r="D49" s="30">
        <v>0</v>
      </c>
      <c r="E49" s="382">
        <f>C49+D49</f>
        <v>0</v>
      </c>
      <c r="F49" s="30">
        <v>0</v>
      </c>
      <c r="G49" s="30">
        <v>0</v>
      </c>
      <c r="H49" s="382">
        <f>F49+G49</f>
        <v>0</v>
      </c>
      <c r="I49" s="382">
        <f>E49+H49</f>
        <v>0</v>
      </c>
    </row>
    <row r="50" spans="1:9" s="385" customFormat="1" x14ac:dyDescent="0.3">
      <c r="A50" s="387"/>
      <c r="B50" s="383" t="s">
        <v>108</v>
      </c>
      <c r="C50" s="384">
        <f>SUM(C49:C49)</f>
        <v>0</v>
      </c>
      <c r="D50" s="384">
        <f>SUM(D49:D49)</f>
        <v>0</v>
      </c>
      <c r="E50" s="384">
        <f>C50+D50</f>
        <v>0</v>
      </c>
      <c r="F50" s="384">
        <f>SUM(F49:F49)</f>
        <v>0</v>
      </c>
      <c r="G50" s="384">
        <f>SUM(G49:G49)</f>
        <v>0</v>
      </c>
      <c r="H50" s="384">
        <f>F50+G50</f>
        <v>0</v>
      </c>
      <c r="I50" s="384">
        <f>E50+H50</f>
        <v>0</v>
      </c>
    </row>
    <row r="51" spans="1:9" s="385" customFormat="1" x14ac:dyDescent="0.3">
      <c r="A51" s="388" t="s">
        <v>234</v>
      </c>
      <c r="B51" s="378" t="s">
        <v>292</v>
      </c>
      <c r="C51" s="379"/>
      <c r="D51" s="379"/>
      <c r="E51" s="379"/>
      <c r="F51" s="379"/>
      <c r="G51" s="379"/>
      <c r="H51" s="379"/>
      <c r="I51" s="379"/>
    </row>
    <row r="52" spans="1:9" s="385" customFormat="1" x14ac:dyDescent="0.3">
      <c r="A52" s="380" t="s">
        <v>235</v>
      </c>
      <c r="B52" s="381" t="s">
        <v>292</v>
      </c>
      <c r="C52" s="382">
        <v>0</v>
      </c>
      <c r="D52" s="382">
        <v>0</v>
      </c>
      <c r="E52" s="382">
        <f>C52+D52</f>
        <v>0</v>
      </c>
      <c r="F52" s="30">
        <v>0</v>
      </c>
      <c r="G52" s="30">
        <v>0</v>
      </c>
      <c r="H52" s="382">
        <f>F52+G52</f>
        <v>0</v>
      </c>
      <c r="I52" s="382">
        <f>E52+H52</f>
        <v>0</v>
      </c>
    </row>
    <row r="53" spans="1:9" s="385" customFormat="1" x14ac:dyDescent="0.3">
      <c r="A53" s="380"/>
      <c r="B53" s="383" t="s">
        <v>236</v>
      </c>
      <c r="C53" s="384">
        <f>C52</f>
        <v>0</v>
      </c>
      <c r="D53" s="384">
        <f>D52</f>
        <v>0</v>
      </c>
      <c r="E53" s="384">
        <f>C53+D53</f>
        <v>0</v>
      </c>
      <c r="F53" s="384">
        <f>F52</f>
        <v>0</v>
      </c>
      <c r="G53" s="384">
        <f>G52</f>
        <v>0</v>
      </c>
      <c r="H53" s="384">
        <f>F53+G53</f>
        <v>0</v>
      </c>
      <c r="I53" s="384">
        <f>E53+H53</f>
        <v>0</v>
      </c>
    </row>
    <row r="54" spans="1:9" s="389" customFormat="1" x14ac:dyDescent="0.3">
      <c r="A54" s="388" t="s">
        <v>237</v>
      </c>
      <c r="B54" s="378" t="s">
        <v>240</v>
      </c>
      <c r="C54" s="379"/>
      <c r="D54" s="379"/>
      <c r="E54" s="379"/>
      <c r="F54" s="379"/>
      <c r="G54" s="379"/>
      <c r="H54" s="379"/>
      <c r="I54" s="379"/>
    </row>
    <row r="55" spans="1:9" x14ac:dyDescent="0.3">
      <c r="A55" s="380" t="s">
        <v>238</v>
      </c>
      <c r="B55" s="381" t="s">
        <v>240</v>
      </c>
      <c r="C55" s="382">
        <v>0</v>
      </c>
      <c r="D55" s="382">
        <v>0</v>
      </c>
      <c r="E55" s="382">
        <f>C55+D55</f>
        <v>0</v>
      </c>
      <c r="F55" s="30">
        <v>0</v>
      </c>
      <c r="G55" s="30">
        <v>0</v>
      </c>
      <c r="H55" s="382">
        <f>F55+G55</f>
        <v>0</v>
      </c>
      <c r="I55" s="382">
        <f>E55+H55</f>
        <v>0</v>
      </c>
    </row>
    <row r="56" spans="1:9" s="385" customFormat="1" x14ac:dyDescent="0.3">
      <c r="A56" s="380"/>
      <c r="B56" s="383" t="s">
        <v>239</v>
      </c>
      <c r="C56" s="384">
        <f>C55</f>
        <v>0</v>
      </c>
      <c r="D56" s="384">
        <f>D55</f>
        <v>0</v>
      </c>
      <c r="E56" s="384">
        <f>C56+D56</f>
        <v>0</v>
      </c>
      <c r="F56" s="384">
        <f>F55</f>
        <v>0</v>
      </c>
      <c r="G56" s="384">
        <f>G55</f>
        <v>0</v>
      </c>
      <c r="H56" s="384">
        <f>F56+G56</f>
        <v>0</v>
      </c>
      <c r="I56" s="384">
        <f>E56+H56</f>
        <v>0</v>
      </c>
    </row>
    <row r="57" spans="1:9" s="385" customFormat="1" x14ac:dyDescent="0.3">
      <c r="A57" s="380"/>
      <c r="B57" s="383" t="s">
        <v>93</v>
      </c>
      <c r="C57" s="384">
        <f>C21+C27+C40+C44+C47+C50+C56+C53</f>
        <v>0</v>
      </c>
      <c r="D57" s="384">
        <f t="shared" ref="D57:I57" si="22">D21+D27+D40+D44+D47+D50+D56+D53</f>
        <v>0</v>
      </c>
      <c r="E57" s="384">
        <f t="shared" si="22"/>
        <v>0</v>
      </c>
      <c r="F57" s="384">
        <f t="shared" si="22"/>
        <v>0</v>
      </c>
      <c r="G57" s="384">
        <f t="shared" si="22"/>
        <v>0</v>
      </c>
      <c r="H57" s="384">
        <f t="shared" si="22"/>
        <v>0</v>
      </c>
      <c r="I57" s="384">
        <f t="shared" si="22"/>
        <v>0</v>
      </c>
    </row>
    <row r="58" spans="1:9" s="393" customFormat="1" ht="14" x14ac:dyDescent="0.3">
      <c r="A58" s="390"/>
      <c r="B58" s="391"/>
      <c r="C58" s="392"/>
      <c r="D58" s="392"/>
      <c r="E58" s="392"/>
      <c r="F58" s="392"/>
      <c r="G58" s="392"/>
      <c r="H58" s="392"/>
      <c r="I58" s="392"/>
    </row>
    <row r="59" spans="1:9" x14ac:dyDescent="0.3">
      <c r="A59" s="394"/>
      <c r="B59" s="395"/>
      <c r="C59" s="392"/>
      <c r="D59" s="392"/>
      <c r="E59" s="392"/>
      <c r="F59" s="392"/>
      <c r="G59" s="392"/>
      <c r="H59" s="392"/>
      <c r="I59" s="392"/>
    </row>
    <row r="60" spans="1:9" x14ac:dyDescent="0.3">
      <c r="A60" s="103" t="s">
        <v>122</v>
      </c>
      <c r="B60" s="103" t="s">
        <v>94</v>
      </c>
      <c r="C60" s="103" t="s">
        <v>119</v>
      </c>
      <c r="D60" s="392"/>
      <c r="E60" s="392"/>
      <c r="F60" s="392"/>
      <c r="G60" s="392"/>
      <c r="H60" s="392"/>
      <c r="I60" s="392"/>
    </row>
    <row r="61" spans="1:9" x14ac:dyDescent="0.3">
      <c r="A61" s="396" t="s">
        <v>95</v>
      </c>
      <c r="B61" s="397" t="s">
        <v>96</v>
      </c>
      <c r="C61" s="398">
        <f>I57</f>
        <v>0</v>
      </c>
      <c r="D61" s="392"/>
      <c r="E61" s="392"/>
      <c r="F61" s="392"/>
      <c r="G61" s="392"/>
      <c r="H61" s="392"/>
      <c r="I61" s="392"/>
    </row>
    <row r="62" spans="1:9" x14ac:dyDescent="0.3">
      <c r="A62" s="396" t="s">
        <v>126</v>
      </c>
      <c r="B62" s="396" t="s">
        <v>135</v>
      </c>
      <c r="C62" s="399">
        <f>H57</f>
        <v>0</v>
      </c>
      <c r="D62" s="392"/>
      <c r="E62" s="392"/>
      <c r="F62" s="392"/>
      <c r="G62" s="392"/>
      <c r="H62" s="392"/>
      <c r="I62" s="392"/>
    </row>
    <row r="63" spans="1:9" x14ac:dyDescent="0.3">
      <c r="A63" s="396" t="s">
        <v>127</v>
      </c>
      <c r="B63" s="396" t="s">
        <v>97</v>
      </c>
      <c r="C63" s="399">
        <f>C61-C62</f>
        <v>0</v>
      </c>
      <c r="D63" s="400"/>
      <c r="E63" s="400"/>
      <c r="F63" s="392"/>
      <c r="G63" s="392"/>
      <c r="H63" s="400"/>
      <c r="I63" s="400"/>
    </row>
    <row r="64" spans="1:9" x14ac:dyDescent="0.3">
      <c r="A64" s="396" t="s">
        <v>98</v>
      </c>
      <c r="B64" s="397" t="s">
        <v>241</v>
      </c>
      <c r="C64" s="398">
        <f>SUM(C65:C66)</f>
        <v>0</v>
      </c>
      <c r="D64" s="400"/>
      <c r="E64" s="400"/>
      <c r="F64" s="392"/>
      <c r="G64" s="392"/>
      <c r="H64" s="400"/>
      <c r="I64" s="400"/>
    </row>
    <row r="65" spans="1:9" x14ac:dyDescent="0.3">
      <c r="A65" s="396" t="s">
        <v>128</v>
      </c>
      <c r="B65" s="396" t="s">
        <v>99</v>
      </c>
      <c r="C65" s="31">
        <v>0</v>
      </c>
      <c r="D65" s="401"/>
      <c r="E65" s="402"/>
      <c r="F65" s="402"/>
      <c r="G65" s="402"/>
      <c r="H65" s="402"/>
      <c r="I65" s="402"/>
    </row>
    <row r="66" spans="1:9" ht="26" x14ac:dyDescent="0.3">
      <c r="A66" s="396" t="s">
        <v>129</v>
      </c>
      <c r="B66" s="396" t="s">
        <v>134</v>
      </c>
      <c r="C66" s="399">
        <f>H57</f>
        <v>0</v>
      </c>
      <c r="D66" s="400"/>
      <c r="E66" s="400"/>
      <c r="F66" s="400"/>
      <c r="G66" s="400"/>
      <c r="H66" s="400"/>
      <c r="I66" s="400"/>
    </row>
    <row r="67" spans="1:9" x14ac:dyDescent="0.3">
      <c r="A67" s="396" t="s">
        <v>92</v>
      </c>
      <c r="B67" s="397" t="s">
        <v>242</v>
      </c>
      <c r="C67" s="398">
        <f>C61-C64</f>
        <v>0</v>
      </c>
      <c r="D67" s="400"/>
      <c r="E67" s="400"/>
      <c r="F67" s="400"/>
      <c r="G67" s="400"/>
      <c r="H67" s="400"/>
      <c r="I67" s="400"/>
    </row>
    <row r="68" spans="1:9" x14ac:dyDescent="0.3">
      <c r="A68" s="394"/>
      <c r="B68" s="391"/>
      <c r="C68" s="392"/>
      <c r="D68" s="392"/>
      <c r="E68" s="392"/>
      <c r="F68" s="392"/>
      <c r="G68" s="392"/>
      <c r="H68" s="392"/>
      <c r="I68" s="392"/>
    </row>
  </sheetData>
  <mergeCells count="17">
    <mergeCell ref="A1:I1"/>
    <mergeCell ref="A3:A4"/>
    <mergeCell ref="B3:B4"/>
    <mergeCell ref="C3:D3"/>
    <mergeCell ref="E3:E4"/>
    <mergeCell ref="F3:G3"/>
    <mergeCell ref="H3:H4"/>
    <mergeCell ref="I3:I4"/>
    <mergeCell ref="B51:I51"/>
    <mergeCell ref="B54:I54"/>
    <mergeCell ref="D65:I65"/>
    <mergeCell ref="B5:I5"/>
    <mergeCell ref="B22:I22"/>
    <mergeCell ref="B28:I28"/>
    <mergeCell ref="B41:I41"/>
    <mergeCell ref="B45:I45"/>
    <mergeCell ref="B48:I4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topLeftCell="A37" workbookViewId="0">
      <selection activeCell="E79" sqref="E79"/>
    </sheetView>
  </sheetViews>
  <sheetFormatPr defaultColWidth="9.09765625" defaultRowHeight="13" x14ac:dyDescent="0.3"/>
  <cols>
    <col min="1" max="1" width="6.69921875" style="80" customWidth="1"/>
    <col min="2" max="2" width="65" style="15" customWidth="1"/>
    <col min="3" max="3" width="12.296875" style="81" customWidth="1"/>
    <col min="4" max="4" width="12.296875" style="82" customWidth="1"/>
    <col min="5" max="5" width="16.796875" style="83" customWidth="1"/>
    <col min="6" max="11" width="11.3984375" style="4" customWidth="1"/>
    <col min="12" max="12" width="11.59765625" style="4" customWidth="1"/>
    <col min="13" max="13" width="11.59765625" style="20" customWidth="1"/>
    <col min="14" max="16384" width="9.09765625" style="20"/>
  </cols>
  <sheetData>
    <row r="1" spans="1:12" s="36" customFormat="1" x14ac:dyDescent="0.3">
      <c r="A1" s="277" t="s">
        <v>293</v>
      </c>
      <c r="B1" s="277"/>
      <c r="C1" s="277"/>
      <c r="D1" s="277"/>
      <c r="E1" s="277"/>
      <c r="F1" s="35"/>
      <c r="G1" s="35"/>
      <c r="H1" s="35"/>
      <c r="I1" s="35"/>
      <c r="J1" s="35"/>
      <c r="K1" s="35"/>
      <c r="L1" s="35"/>
    </row>
    <row r="2" spans="1:12" s="36" customFormat="1" ht="40.5" customHeight="1" x14ac:dyDescent="0.3">
      <c r="A2" s="278"/>
      <c r="B2" s="279"/>
      <c r="C2" s="279"/>
      <c r="D2" s="279"/>
      <c r="E2" s="279"/>
      <c r="F2" s="35"/>
      <c r="G2" s="35"/>
      <c r="H2" s="35"/>
      <c r="I2" s="35"/>
      <c r="J2" s="35"/>
      <c r="K2" s="35"/>
      <c r="L2" s="35"/>
    </row>
    <row r="3" spans="1:12" s="36" customFormat="1" x14ac:dyDescent="0.3">
      <c r="A3" s="37"/>
      <c r="B3" s="280"/>
      <c r="C3" s="280"/>
      <c r="D3" s="38"/>
      <c r="E3" s="39"/>
      <c r="F3" s="35"/>
      <c r="G3" s="35"/>
      <c r="H3" s="35"/>
      <c r="I3" s="35"/>
      <c r="J3" s="35"/>
      <c r="K3" s="35"/>
      <c r="L3" s="35"/>
    </row>
    <row r="4" spans="1:12" s="36" customFormat="1" ht="13" customHeight="1" x14ac:dyDescent="0.3">
      <c r="A4" s="281" t="s">
        <v>130</v>
      </c>
      <c r="B4" s="283" t="s">
        <v>118</v>
      </c>
      <c r="C4" s="283" t="s">
        <v>123</v>
      </c>
      <c r="D4" s="283" t="s">
        <v>124</v>
      </c>
      <c r="E4" s="105" t="s">
        <v>103</v>
      </c>
      <c r="F4" s="35"/>
      <c r="G4" s="35"/>
      <c r="H4" s="40"/>
      <c r="I4" s="35"/>
      <c r="J4" s="35"/>
      <c r="K4" s="35"/>
      <c r="L4" s="35"/>
    </row>
    <row r="5" spans="1:12" s="44" customFormat="1" ht="15" customHeight="1" x14ac:dyDescent="0.3">
      <c r="A5" s="282"/>
      <c r="B5" s="284"/>
      <c r="C5" s="284"/>
      <c r="D5" s="284"/>
      <c r="E5" s="106" t="s">
        <v>100</v>
      </c>
      <c r="F5" s="41"/>
      <c r="G5" s="41"/>
      <c r="H5" s="42"/>
      <c r="I5" s="41"/>
      <c r="J5" s="43"/>
      <c r="K5" s="41"/>
      <c r="L5" s="41"/>
    </row>
    <row r="6" spans="1:12" s="48" customFormat="1" ht="13.5" x14ac:dyDescent="0.3">
      <c r="A6" s="45" t="str">
        <f>'Buget_cerere finantare'!A5</f>
        <v>CAP. 1</v>
      </c>
      <c r="B6" s="270" t="str">
        <f>'Buget_cerere finantare'!B5:I5</f>
        <v>Cheltuieli pentru activităţile de dezvoltare experimentală</v>
      </c>
      <c r="C6" s="271"/>
      <c r="D6" s="271"/>
      <c r="E6" s="271"/>
      <c r="F6" s="46"/>
      <c r="G6" s="46"/>
      <c r="H6" s="47"/>
      <c r="I6" s="46"/>
      <c r="J6" s="46"/>
      <c r="K6" s="46"/>
      <c r="L6" s="46"/>
    </row>
    <row r="7" spans="1:12" s="53" customFormat="1" ht="26" x14ac:dyDescent="0.3">
      <c r="A7" s="50" t="str">
        <f>'Buget_cerere finantare'!A6</f>
        <v>1.1</v>
      </c>
      <c r="B7" s="50" t="str">
        <f>'Buget_cerere finantare'!B6</f>
        <v>Cheltuieli de personal (cercetători, tehnicieni şi personal auxiliar în măsura în care aceştia sunt implicaţi în proiect)</v>
      </c>
      <c r="C7" s="51">
        <f>'Buget_cerere finantare'!I6</f>
        <v>0</v>
      </c>
      <c r="D7" s="16" t="str">
        <f>IF(E7&lt;&gt;C7,"Eroare!","")</f>
        <v/>
      </c>
      <c r="E7" s="107">
        <f>'Buget_cerere finantare'!I6</f>
        <v>0</v>
      </c>
      <c r="F7" s="52"/>
      <c r="G7" s="52"/>
      <c r="H7" s="47"/>
      <c r="I7" s="52"/>
      <c r="J7" s="52"/>
      <c r="K7" s="52"/>
      <c r="L7" s="52"/>
    </row>
    <row r="8" spans="1:12" s="53" customFormat="1" ht="13.5" x14ac:dyDescent="0.3">
      <c r="A8" s="50" t="str">
        <f>'Buget_cerere finantare'!A7</f>
        <v>1.1.1</v>
      </c>
      <c r="B8" s="50" t="str">
        <f>'Buget_cerere finantare'!B7</f>
        <v>Cheltuieli salariale pentru dezvoltare experimentală</v>
      </c>
      <c r="C8" s="51">
        <f>'Buget_cerere finantare'!I7</f>
        <v>0</v>
      </c>
      <c r="D8" s="16" t="str">
        <f t="shared" ref="D8:D22" si="0">IF(E8&lt;&gt;C8,"Eroare!","")</f>
        <v/>
      </c>
      <c r="E8" s="107">
        <f>'Buget_cerere finantare'!I7</f>
        <v>0</v>
      </c>
      <c r="F8" s="52"/>
      <c r="G8" s="52"/>
      <c r="H8" s="47"/>
      <c r="I8" s="52"/>
      <c r="J8" s="52"/>
      <c r="K8" s="52"/>
      <c r="L8" s="52"/>
    </row>
    <row r="9" spans="1:12" s="53" customFormat="1" ht="13.5" x14ac:dyDescent="0.3">
      <c r="A9" s="50" t="str">
        <f>'Buget_cerere finantare'!A8</f>
        <v>1.1.2</v>
      </c>
      <c r="B9" s="50" t="str">
        <f>'Buget_cerere finantare'!B8</f>
        <v xml:space="preserve">Cheltuieli de deplasare în scopul realizării proiectului </v>
      </c>
      <c r="C9" s="51">
        <f>'Buget_cerere finantare'!I8</f>
        <v>0</v>
      </c>
      <c r="D9" s="16" t="str">
        <f t="shared" si="0"/>
        <v/>
      </c>
      <c r="E9" s="107">
        <f>'Buget_cerere finantare'!I8</f>
        <v>0</v>
      </c>
      <c r="F9" s="52"/>
      <c r="G9" s="52"/>
      <c r="H9" s="47"/>
      <c r="I9" s="52"/>
      <c r="J9" s="52"/>
      <c r="K9" s="52"/>
      <c r="L9" s="52"/>
    </row>
    <row r="10" spans="1:12" s="53" customFormat="1" ht="13.5" x14ac:dyDescent="0.3">
      <c r="A10" s="50" t="str">
        <f>'Buget_cerere finantare'!A9</f>
        <v>1.2</v>
      </c>
      <c r="B10" s="50" t="str">
        <f>'Buget_cerere finantare'!B9</f>
        <v xml:space="preserve">Cheltuieli pentru achiziţia de instrumente şi echipamente </v>
      </c>
      <c r="C10" s="51">
        <f>'Buget_cerere finantare'!I9</f>
        <v>0</v>
      </c>
      <c r="D10" s="16" t="str">
        <f t="shared" si="0"/>
        <v/>
      </c>
      <c r="E10" s="107">
        <f>'Buget_cerere finantare'!I9</f>
        <v>0</v>
      </c>
      <c r="F10" s="52"/>
      <c r="G10" s="52"/>
      <c r="H10" s="47"/>
      <c r="I10" s="52"/>
      <c r="J10" s="52"/>
      <c r="K10" s="52"/>
      <c r="L10" s="52"/>
    </row>
    <row r="11" spans="1:12" s="53" customFormat="1" ht="13.5" x14ac:dyDescent="0.3">
      <c r="A11" s="50" t="str">
        <f>'Buget_cerere finantare'!A10</f>
        <v>1.2.1</v>
      </c>
      <c r="B11" s="50" t="str">
        <f>'Buget_cerere finantare'!B10</f>
        <v>Echipamente IT şi pentru comunicaţii</v>
      </c>
      <c r="C11" s="51">
        <f>'Buget_cerere finantare'!I10</f>
        <v>0</v>
      </c>
      <c r="D11" s="16" t="str">
        <f t="shared" si="0"/>
        <v/>
      </c>
      <c r="E11" s="107">
        <f>'Buget_cerere finantare'!I10</f>
        <v>0</v>
      </c>
      <c r="F11" s="52"/>
      <c r="G11" s="52"/>
      <c r="H11" s="47"/>
      <c r="I11" s="52"/>
      <c r="J11" s="52"/>
      <c r="K11" s="52"/>
      <c r="L11" s="52"/>
    </row>
    <row r="12" spans="1:12" s="53" customFormat="1" ht="13.5" x14ac:dyDescent="0.3">
      <c r="A12" s="50" t="str">
        <f>'Buget_cerere finantare'!A11</f>
        <v>1.2.2</v>
      </c>
      <c r="B12" s="50" t="str">
        <f>'Buget_cerere finantare'!B11</f>
        <v>Echipamente şi instrumente pentru dezvoltare</v>
      </c>
      <c r="C12" s="51">
        <f>'Buget_cerere finantare'!I11</f>
        <v>0</v>
      </c>
      <c r="D12" s="16" t="str">
        <f t="shared" si="0"/>
        <v/>
      </c>
      <c r="E12" s="107">
        <f>'Buget_cerere finantare'!I11</f>
        <v>0</v>
      </c>
      <c r="F12" s="52"/>
      <c r="G12" s="52"/>
      <c r="H12" s="47"/>
      <c r="I12" s="52"/>
      <c r="J12" s="52"/>
      <c r="K12" s="52"/>
      <c r="L12" s="52"/>
    </row>
    <row r="13" spans="1:12" s="53" customFormat="1" ht="39" x14ac:dyDescent="0.3">
      <c r="A13" s="50" t="str">
        <f>'Buget_cerere finantare'!A12</f>
        <v>1.3</v>
      </c>
      <c r="B13" s="50" t="str">
        <f>'Buget_cerere finantare'!B12</f>
        <v>Cheltuieli pentru achiziţia de active fixe necorporale din surse externe în condiții de concurență deplină pentru activități de dezvoltare experimentală</v>
      </c>
      <c r="C13" s="51">
        <f>'Buget_cerere finantare'!I12</f>
        <v>0</v>
      </c>
      <c r="D13" s="16" t="str">
        <f t="shared" si="0"/>
        <v/>
      </c>
      <c r="E13" s="107">
        <f>'Buget_cerere finantare'!I12</f>
        <v>0</v>
      </c>
      <c r="F13" s="52"/>
      <c r="G13" s="52"/>
      <c r="H13" s="47"/>
      <c r="I13" s="52"/>
      <c r="J13" s="52"/>
      <c r="K13" s="52"/>
      <c r="L13" s="52"/>
    </row>
    <row r="14" spans="1:12" s="53" customFormat="1" ht="13.5" x14ac:dyDescent="0.3">
      <c r="A14" s="50" t="str">
        <f>'Buget_cerere finantare'!A13</f>
        <v>1.3.1</v>
      </c>
      <c r="B14" s="50" t="str">
        <f>'Buget_cerere finantare'!B13</f>
        <v>Cunoştinţe tehnice</v>
      </c>
      <c r="C14" s="51">
        <f>'Buget_cerere finantare'!I13</f>
        <v>0</v>
      </c>
      <c r="D14" s="16" t="str">
        <f t="shared" si="0"/>
        <v/>
      </c>
      <c r="E14" s="107">
        <f>'Buget_cerere finantare'!I13</f>
        <v>0</v>
      </c>
      <c r="F14" s="52"/>
      <c r="G14" s="52"/>
      <c r="H14" s="47"/>
      <c r="I14" s="52"/>
      <c r="J14" s="52"/>
      <c r="K14" s="52"/>
      <c r="L14" s="52"/>
    </row>
    <row r="15" spans="1:12" s="53" customFormat="1" ht="13.5" x14ac:dyDescent="0.3">
      <c r="A15" s="50" t="str">
        <f>'Buget_cerere finantare'!A14</f>
        <v>1.3.2</v>
      </c>
      <c r="B15" s="50" t="str">
        <f>'Buget_cerere finantare'!B14</f>
        <v>Brevete</v>
      </c>
      <c r="C15" s="51">
        <f>'Buget_cerere finantare'!I14</f>
        <v>0</v>
      </c>
      <c r="D15" s="16" t="str">
        <f t="shared" si="0"/>
        <v/>
      </c>
      <c r="E15" s="107">
        <f>'Buget_cerere finantare'!I14</f>
        <v>0</v>
      </c>
      <c r="F15" s="52"/>
      <c r="G15" s="52"/>
      <c r="H15" s="47"/>
      <c r="I15" s="52"/>
      <c r="J15" s="52"/>
      <c r="K15" s="52"/>
      <c r="L15" s="52"/>
    </row>
    <row r="16" spans="1:12" s="53" customFormat="1" ht="13.5" x14ac:dyDescent="0.3">
      <c r="A16" s="50" t="str">
        <f>'Buget_cerere finantare'!A15</f>
        <v>1.3.3</v>
      </c>
      <c r="B16" s="50" t="str">
        <f>'Buget_cerere finantare'!B15</f>
        <v>Drepturi de utilizare</v>
      </c>
      <c r="C16" s="51">
        <f>'Buget_cerere finantare'!I15</f>
        <v>0</v>
      </c>
      <c r="D16" s="16" t="str">
        <f t="shared" si="0"/>
        <v/>
      </c>
      <c r="E16" s="107">
        <f>'Buget_cerere finantare'!I15</f>
        <v>0</v>
      </c>
      <c r="F16" s="52"/>
      <c r="G16" s="52"/>
      <c r="H16" s="47"/>
      <c r="I16" s="52"/>
      <c r="J16" s="52"/>
      <c r="K16" s="52"/>
      <c r="L16" s="52"/>
    </row>
    <row r="17" spans="1:12" s="53" customFormat="1" ht="26" x14ac:dyDescent="0.3">
      <c r="A17" s="50" t="str">
        <f>'Buget_cerere finantare'!A16</f>
        <v>1.4</v>
      </c>
      <c r="B17" s="50" t="str">
        <f>'Buget_cerere finantare'!B16</f>
        <v>Cheltuieli pentru achiziţia de servicii din surse externe în condiții de concurență deplină</v>
      </c>
      <c r="C17" s="51">
        <f>'Buget_cerere finantare'!I16</f>
        <v>0</v>
      </c>
      <c r="D17" s="16" t="str">
        <f t="shared" si="0"/>
        <v/>
      </c>
      <c r="E17" s="107">
        <f>'Buget_cerere finantare'!I16</f>
        <v>0</v>
      </c>
      <c r="F17" s="52"/>
      <c r="G17" s="52"/>
      <c r="H17" s="47"/>
      <c r="I17" s="52"/>
      <c r="J17" s="52"/>
      <c r="K17" s="52"/>
      <c r="L17" s="52"/>
    </row>
    <row r="18" spans="1:12" s="53" customFormat="1" ht="13.5" x14ac:dyDescent="0.3">
      <c r="A18" s="50" t="str">
        <f>'Buget_cerere finantare'!A17</f>
        <v>1.4.1</v>
      </c>
      <c r="B18" s="50" t="str">
        <f>'Buget_cerere finantare'!B17</f>
        <v xml:space="preserve">Servicii de cercetare pentru activități de dezvoltare experimentală </v>
      </c>
      <c r="C18" s="51">
        <f>'Buget_cerere finantare'!I17</f>
        <v>0</v>
      </c>
      <c r="D18" s="16" t="str">
        <f t="shared" si="0"/>
        <v/>
      </c>
      <c r="E18" s="107">
        <f>'Buget_cerere finantare'!I17</f>
        <v>0</v>
      </c>
      <c r="F18" s="52"/>
      <c r="G18" s="52"/>
      <c r="H18" s="47"/>
      <c r="I18" s="52"/>
      <c r="J18" s="52"/>
      <c r="K18" s="52"/>
      <c r="L18" s="52"/>
    </row>
    <row r="19" spans="1:12" s="53" customFormat="1" ht="26" x14ac:dyDescent="0.3">
      <c r="A19" s="50" t="str">
        <f>'Buget_cerere finantare'!A18</f>
        <v>1.4.2</v>
      </c>
      <c r="B19" s="50" t="str">
        <f>'Buget_cerere finantare'!B18</f>
        <v>Servicii de consultanţă şi servicii echivalente folosite exclusiv pentru activităţile de dezvoltare experimentală</v>
      </c>
      <c r="C19" s="51">
        <f>'Buget_cerere finantare'!I18</f>
        <v>0</v>
      </c>
      <c r="D19" s="16" t="str">
        <f t="shared" si="0"/>
        <v/>
      </c>
      <c r="E19" s="107">
        <f>'Buget_cerere finantare'!I18</f>
        <v>0</v>
      </c>
      <c r="F19" s="52"/>
      <c r="G19" s="52"/>
      <c r="H19" s="47"/>
      <c r="I19" s="52"/>
      <c r="J19" s="52"/>
      <c r="K19" s="52"/>
      <c r="L19" s="52"/>
    </row>
    <row r="20" spans="1:12" s="53" customFormat="1" ht="39" x14ac:dyDescent="0.3">
      <c r="A20" s="50" t="str">
        <f>'Buget_cerere finantare'!A19</f>
        <v>1.5</v>
      </c>
      <c r="B20" s="50" t="str">
        <f>'Buget_cerere finantare'!B19</f>
        <v xml:space="preserve">5. Cheltuieli de amortizare pentru clădiri şi spaţii, în măsura şi pe durata utilizării acestor clădiri şi spaţii pentru activităţile de  dezvoltare experimentală </v>
      </c>
      <c r="C20" s="51">
        <f>'Buget_cerere finantare'!I19</f>
        <v>0</v>
      </c>
      <c r="D20" s="16" t="str">
        <f t="shared" si="0"/>
        <v/>
      </c>
      <c r="E20" s="107">
        <f>'Buget_cerere finantare'!I19</f>
        <v>0</v>
      </c>
      <c r="F20" s="52"/>
      <c r="G20" s="52"/>
      <c r="H20" s="47"/>
      <c r="I20" s="52"/>
      <c r="J20" s="52"/>
      <c r="K20" s="52"/>
      <c r="L20" s="52"/>
    </row>
    <row r="21" spans="1:12" s="53" customFormat="1" ht="52" x14ac:dyDescent="0.3">
      <c r="A21" s="50" t="str">
        <f>'Buget_cerere finantare'!A20</f>
        <v>1.6</v>
      </c>
      <c r="B21" s="50" t="str">
        <f>'Buget_cerere finantare'!B20</f>
        <v xml:space="preserve">6. Cheltuieli pentru achiziţia de substanţe, materiale, plante, animale de laborator, consumabile, obiecte de inventar şi alte produse similare necesare desfăşurării activităţilor de dezvoltare experimentală
</v>
      </c>
      <c r="C21" s="51">
        <f>'Buget_cerere finantare'!I20</f>
        <v>0</v>
      </c>
      <c r="D21" s="16" t="str">
        <f t="shared" si="0"/>
        <v/>
      </c>
      <c r="E21" s="107">
        <f>'Buget_cerere finantare'!I20</f>
        <v>0</v>
      </c>
      <c r="F21" s="52"/>
      <c r="G21" s="52"/>
      <c r="H21" s="47"/>
      <c r="I21" s="52"/>
      <c r="J21" s="52"/>
      <c r="K21" s="52"/>
      <c r="L21" s="52"/>
    </row>
    <row r="22" spans="1:12" s="48" customFormat="1" ht="13.5" x14ac:dyDescent="0.3">
      <c r="A22" s="45"/>
      <c r="B22" s="54" t="str">
        <f>'Buget_cerere finantare'!B21</f>
        <v>TOTAL CAPITOL 1</v>
      </c>
      <c r="C22" s="51">
        <f>C7+C10+C13+C17+C20+C21</f>
        <v>0</v>
      </c>
      <c r="D22" s="16" t="str">
        <f t="shared" si="0"/>
        <v/>
      </c>
      <c r="E22" s="51">
        <f>E7+E10+E13+E17+E20+E21</f>
        <v>0</v>
      </c>
      <c r="F22" s="46"/>
      <c r="G22" s="52"/>
      <c r="H22" s="56"/>
      <c r="I22" s="46"/>
      <c r="J22" s="46"/>
      <c r="K22" s="46"/>
      <c r="L22" s="46"/>
    </row>
    <row r="23" spans="1:12" s="48" customFormat="1" ht="21" customHeight="1" x14ac:dyDescent="0.3">
      <c r="A23" s="45" t="s">
        <v>110</v>
      </c>
      <c r="B23" s="275" t="str">
        <f>'Buget_cerere finantare'!B22:I22</f>
        <v>Cheltuieli pentru activități de inovare (eligibile pentru IMM)</v>
      </c>
      <c r="C23" s="276"/>
      <c r="D23" s="276"/>
      <c r="E23" s="276"/>
      <c r="F23" s="46"/>
      <c r="G23" s="52"/>
      <c r="H23" s="57"/>
      <c r="I23" s="46"/>
      <c r="J23" s="46"/>
      <c r="K23" s="46"/>
      <c r="L23" s="46"/>
    </row>
    <row r="24" spans="1:12" s="48" customFormat="1" ht="26" x14ac:dyDescent="0.3">
      <c r="A24" s="50" t="str">
        <f>'Buget_cerere finantare'!A23</f>
        <v>2.1</v>
      </c>
      <c r="B24" s="50" t="str">
        <f>'Buget_cerere finantare'!B23</f>
        <v xml:space="preserve">Cheltuieli pentru obținerea, validarea și protejarea brevetelor și altor active necorporale (eligibile și pentru organizațiile de cercetare partenere) </v>
      </c>
      <c r="C24" s="51">
        <f>'Buget_cerere finantare'!I23</f>
        <v>0</v>
      </c>
      <c r="D24" s="16" t="str">
        <f t="shared" ref="D24:D28" si="1">IF(E24&lt;&gt;C24,"Eroare!","")</f>
        <v/>
      </c>
      <c r="E24" s="107">
        <f>'Buget_cerere finantare'!I23</f>
        <v>0</v>
      </c>
      <c r="F24" s="46"/>
      <c r="G24" s="52"/>
      <c r="H24" s="40"/>
      <c r="I24" s="46"/>
      <c r="J24" s="46"/>
      <c r="K24" s="46"/>
      <c r="L24" s="46"/>
    </row>
    <row r="25" spans="1:12" s="48" customFormat="1" ht="13.5" x14ac:dyDescent="0.3">
      <c r="A25" s="50" t="str">
        <f>'Buget_cerere finantare'!A24</f>
        <v>2.2</v>
      </c>
      <c r="B25" s="50" t="str">
        <f>'Buget_cerere finantare'!B24</f>
        <v xml:space="preserve">Cheltuieli pentru detașarea de personal cu înaltă calificare </v>
      </c>
      <c r="C25" s="51">
        <f>'Buget_cerere finantare'!I24</f>
        <v>0</v>
      </c>
      <c r="D25" s="16" t="str">
        <f t="shared" si="1"/>
        <v/>
      </c>
      <c r="E25" s="107">
        <f>'Buget_cerere finantare'!I24</f>
        <v>0</v>
      </c>
      <c r="F25" s="46"/>
      <c r="G25" s="52"/>
      <c r="H25" s="40"/>
      <c r="I25" s="46"/>
      <c r="J25" s="46"/>
      <c r="K25" s="46"/>
      <c r="L25" s="46"/>
    </row>
    <row r="26" spans="1:12" s="48" customFormat="1" ht="26" x14ac:dyDescent="0.3">
      <c r="A26" s="50" t="str">
        <f>'Buget_cerere finantare'!A25</f>
        <v>2.3</v>
      </c>
      <c r="B26" s="50" t="str">
        <f>'Buget_cerere finantare'!B25</f>
        <v>Cheltuieli pentru achiziționarea de servicii de consultanță în domeniul inovării</v>
      </c>
      <c r="C26" s="51">
        <f>'Buget_cerere finantare'!I25</f>
        <v>0</v>
      </c>
      <c r="D26" s="16" t="str">
        <f t="shared" si="1"/>
        <v/>
      </c>
      <c r="E26" s="107">
        <f>'Buget_cerere finantare'!I25</f>
        <v>0</v>
      </c>
      <c r="F26" s="46"/>
      <c r="G26" s="52"/>
      <c r="H26" s="40"/>
      <c r="I26" s="46"/>
      <c r="J26" s="46"/>
      <c r="K26" s="46"/>
      <c r="L26" s="46"/>
    </row>
    <row r="27" spans="1:12" s="48" customFormat="1" ht="13.5" x14ac:dyDescent="0.3">
      <c r="A27" s="50" t="str">
        <f>'Buget_cerere finantare'!A26</f>
        <v>2.4</v>
      </c>
      <c r="B27" s="50" t="str">
        <f>'Buget_cerere finantare'!B26</f>
        <v xml:space="preserve">Cheltuieli pentru achiziționarea de servicii de sprijinire a inovării </v>
      </c>
      <c r="C27" s="51">
        <f>'Buget_cerere finantare'!I26</f>
        <v>0</v>
      </c>
      <c r="D27" s="16" t="str">
        <f t="shared" si="1"/>
        <v/>
      </c>
      <c r="E27" s="107">
        <f>'Buget_cerere finantare'!I26</f>
        <v>0</v>
      </c>
      <c r="F27" s="46"/>
      <c r="G27" s="52"/>
      <c r="H27" s="40"/>
      <c r="I27" s="46"/>
      <c r="J27" s="46"/>
      <c r="K27" s="46"/>
      <c r="L27" s="46"/>
    </row>
    <row r="28" spans="1:12" s="48" customFormat="1" ht="13.5" x14ac:dyDescent="0.3">
      <c r="A28" s="45"/>
      <c r="B28" s="54" t="s">
        <v>82</v>
      </c>
      <c r="C28" s="51">
        <f>SUM(C24:C27)</f>
        <v>0</v>
      </c>
      <c r="D28" s="16" t="str">
        <f t="shared" si="1"/>
        <v/>
      </c>
      <c r="E28" s="55">
        <f>SUM(E24:E27)</f>
        <v>0</v>
      </c>
      <c r="F28" s="46"/>
      <c r="G28" s="52"/>
      <c r="H28" s="40"/>
      <c r="I28" s="46"/>
      <c r="J28" s="46"/>
      <c r="K28" s="46"/>
      <c r="L28" s="46"/>
    </row>
    <row r="29" spans="1:12" s="48" customFormat="1" ht="13.5" x14ac:dyDescent="0.3">
      <c r="A29" s="45" t="s">
        <v>111</v>
      </c>
      <c r="B29" s="270" t="str">
        <f>'Buget_cerere finantare'!B28:I28</f>
        <v>Cheltuieli pentru inovare de proces și organizațională (eligibile pentru IMM)</v>
      </c>
      <c r="C29" s="271"/>
      <c r="D29" s="271"/>
      <c r="E29" s="271"/>
      <c r="F29" s="46"/>
      <c r="G29" s="52"/>
      <c r="H29" s="40"/>
      <c r="I29" s="46"/>
      <c r="J29" s="46"/>
      <c r="K29" s="46"/>
      <c r="L29" s="46"/>
    </row>
    <row r="30" spans="1:12" s="53" customFormat="1" ht="13.5" x14ac:dyDescent="0.3">
      <c r="A30" s="50" t="str">
        <f>'Buget_cerere finantare'!A29</f>
        <v>3.1</v>
      </c>
      <c r="B30" s="50" t="str">
        <f>'Buget_cerere finantare'!B29</f>
        <v>Cheltuieli de personal:</v>
      </c>
      <c r="C30" s="51">
        <f>'Buget_cerere finantare'!I29</f>
        <v>0</v>
      </c>
      <c r="D30" s="16" t="str">
        <f t="shared" ref="D30:D41" si="2">IF(E30&lt;&gt;C30,"Eroare!","")</f>
        <v/>
      </c>
      <c r="E30" s="107">
        <f>'Buget_cerere finantare'!I29</f>
        <v>0</v>
      </c>
      <c r="F30" s="52"/>
      <c r="G30" s="52"/>
      <c r="H30" s="58"/>
      <c r="I30" s="52"/>
      <c r="J30" s="52"/>
      <c r="K30" s="52"/>
      <c r="L30" s="52"/>
    </row>
    <row r="31" spans="1:12" s="53" customFormat="1" ht="13.5" x14ac:dyDescent="0.3">
      <c r="A31" s="50" t="str">
        <f>'Buget_cerere finantare'!A30</f>
        <v>3.1.1</v>
      </c>
      <c r="B31" s="50" t="str">
        <f>'Buget_cerere finantare'!B30</f>
        <v>Cheltuieli salariale în scopul realizării proiectului</v>
      </c>
      <c r="C31" s="51">
        <f>'Buget_cerere finantare'!I30</f>
        <v>0</v>
      </c>
      <c r="D31" s="16" t="str">
        <f t="shared" si="2"/>
        <v/>
      </c>
      <c r="E31" s="107">
        <f>'Buget_cerere finantare'!I30</f>
        <v>0</v>
      </c>
      <c r="F31" s="52"/>
      <c r="G31" s="52"/>
      <c r="H31" s="52"/>
      <c r="I31" s="52"/>
      <c r="J31" s="52"/>
      <c r="K31" s="52"/>
      <c r="L31" s="52"/>
    </row>
    <row r="32" spans="1:12" s="53" customFormat="1" ht="13.5" x14ac:dyDescent="0.3">
      <c r="A32" s="50" t="str">
        <f>'Buget_cerere finantare'!A31</f>
        <v>3.1.2</v>
      </c>
      <c r="B32" s="50" t="str">
        <f>'Buget_cerere finantare'!B31</f>
        <v>Cheltuieli de deplasare în scopul realizării proiectului</v>
      </c>
      <c r="C32" s="51">
        <f>'Buget_cerere finantare'!I31</f>
        <v>0</v>
      </c>
      <c r="D32" s="16" t="str">
        <f t="shared" si="2"/>
        <v/>
      </c>
      <c r="E32" s="107">
        <f>'Buget_cerere finantare'!I31</f>
        <v>0</v>
      </c>
      <c r="F32" s="52"/>
      <c r="G32" s="52"/>
      <c r="H32" s="52"/>
      <c r="I32" s="52"/>
      <c r="J32" s="52"/>
      <c r="K32" s="52"/>
      <c r="L32" s="52"/>
    </row>
    <row r="33" spans="1:12" s="53" customFormat="1" ht="13.5" x14ac:dyDescent="0.3">
      <c r="A33" s="50" t="str">
        <f>'Buget_cerere finantare'!A32</f>
        <v>3.2</v>
      </c>
      <c r="B33" s="50" t="str">
        <f>'Buget_cerere finantare'!B32</f>
        <v xml:space="preserve">Cheltuieli pentru achiziţia de instrumente și echipamente </v>
      </c>
      <c r="C33" s="51">
        <f>'Buget_cerere finantare'!I32</f>
        <v>0</v>
      </c>
      <c r="D33" s="16" t="str">
        <f t="shared" si="2"/>
        <v/>
      </c>
      <c r="E33" s="107">
        <f>'Buget_cerere finantare'!I32</f>
        <v>0</v>
      </c>
      <c r="F33" s="52"/>
      <c r="G33" s="52"/>
      <c r="H33" s="52"/>
      <c r="I33" s="52"/>
      <c r="J33" s="52"/>
      <c r="K33" s="52"/>
      <c r="L33" s="52"/>
    </row>
    <row r="34" spans="1:12" s="53" customFormat="1" ht="26" x14ac:dyDescent="0.3">
      <c r="A34" s="50" t="str">
        <f>'Buget_cerere finantare'!A33</f>
        <v>3.3</v>
      </c>
      <c r="B34" s="50" t="str">
        <f>'Buget_cerere finantare'!B33</f>
        <v xml:space="preserve">Cheltuieli pentru achiziţia de active fixe necorporale din surse externe în condiții de concurență deplină </v>
      </c>
      <c r="C34" s="51">
        <f>'Buget_cerere finantare'!I33</f>
        <v>0</v>
      </c>
      <c r="D34" s="16" t="str">
        <f t="shared" si="2"/>
        <v/>
      </c>
      <c r="E34" s="107">
        <f>'Buget_cerere finantare'!I33</f>
        <v>0</v>
      </c>
      <c r="F34" s="52"/>
      <c r="G34" s="52"/>
      <c r="H34" s="52"/>
      <c r="I34" s="52"/>
      <c r="J34" s="52"/>
      <c r="K34" s="52"/>
      <c r="L34" s="52"/>
    </row>
    <row r="35" spans="1:12" s="53" customFormat="1" ht="13.5" x14ac:dyDescent="0.3">
      <c r="A35" s="50" t="str">
        <f>'Buget_cerere finantare'!A34</f>
        <v>3.3.1</v>
      </c>
      <c r="B35" s="50" t="str">
        <f>'Buget_cerere finantare'!B34</f>
        <v>Cunoştinţe tehnice</v>
      </c>
      <c r="C35" s="51">
        <f>'Buget_cerere finantare'!I34</f>
        <v>0</v>
      </c>
      <c r="D35" s="16" t="str">
        <f t="shared" si="2"/>
        <v/>
      </c>
      <c r="E35" s="107">
        <f>'Buget_cerere finantare'!I34</f>
        <v>0</v>
      </c>
      <c r="F35" s="52"/>
      <c r="G35" s="52"/>
      <c r="H35" s="52"/>
      <c r="I35" s="52"/>
      <c r="J35" s="52"/>
      <c r="K35" s="52"/>
      <c r="L35" s="52"/>
    </row>
    <row r="36" spans="1:12" s="53" customFormat="1" ht="13.5" x14ac:dyDescent="0.3">
      <c r="A36" s="50" t="str">
        <f>'Buget_cerere finantare'!A35</f>
        <v>3.3.2</v>
      </c>
      <c r="B36" s="50" t="str">
        <f>'Buget_cerere finantare'!B35</f>
        <v>Brevete</v>
      </c>
      <c r="C36" s="51">
        <f>'Buget_cerere finantare'!I35</f>
        <v>0</v>
      </c>
      <c r="D36" s="16" t="str">
        <f t="shared" si="2"/>
        <v/>
      </c>
      <c r="E36" s="107">
        <f>'Buget_cerere finantare'!I35</f>
        <v>0</v>
      </c>
      <c r="F36" s="52"/>
      <c r="G36" s="52"/>
      <c r="H36" s="52"/>
      <c r="I36" s="52"/>
      <c r="J36" s="52"/>
      <c r="K36" s="52"/>
      <c r="L36" s="52"/>
    </row>
    <row r="37" spans="1:12" s="53" customFormat="1" ht="13.5" x14ac:dyDescent="0.3">
      <c r="A37" s="50" t="str">
        <f>'Buget_cerere finantare'!A36</f>
        <v>3.3.3</v>
      </c>
      <c r="B37" s="50" t="str">
        <f>'Buget_cerere finantare'!B36</f>
        <v>Drepturi de utilizare</v>
      </c>
      <c r="C37" s="51">
        <f>'Buget_cerere finantare'!I36</f>
        <v>0</v>
      </c>
      <c r="D37" s="16" t="str">
        <f t="shared" si="2"/>
        <v/>
      </c>
      <c r="E37" s="107">
        <f>'Buget_cerere finantare'!I36</f>
        <v>0</v>
      </c>
      <c r="F37" s="52"/>
      <c r="G37" s="52"/>
      <c r="H37" s="52"/>
      <c r="I37" s="52"/>
      <c r="J37" s="52"/>
      <c r="K37" s="52"/>
      <c r="L37" s="52"/>
    </row>
    <row r="38" spans="1:12" s="53" customFormat="1" ht="26" x14ac:dyDescent="0.3">
      <c r="A38" s="50" t="str">
        <f>'Buget_cerere finantare'!A37</f>
        <v>3.4</v>
      </c>
      <c r="B38" s="50" t="str">
        <f>'Buget_cerere finantare'!B37</f>
        <v xml:space="preserve">Cheltuieli pentru achiziţia de servicii de cercetare din surse externe în condiții de concurență deplină </v>
      </c>
      <c r="C38" s="51">
        <f>'Buget_cerere finantare'!I37</f>
        <v>0</v>
      </c>
      <c r="D38" s="16" t="str">
        <f t="shared" si="2"/>
        <v/>
      </c>
      <c r="E38" s="107">
        <f>'Buget_cerere finantare'!I37</f>
        <v>0</v>
      </c>
      <c r="F38" s="52"/>
      <c r="G38" s="52"/>
      <c r="H38" s="52"/>
      <c r="I38" s="52"/>
      <c r="J38" s="52"/>
      <c r="K38" s="52"/>
      <c r="L38" s="52"/>
    </row>
    <row r="39" spans="1:12" s="53" customFormat="1" ht="39" x14ac:dyDescent="0.3">
      <c r="A39" s="50" t="str">
        <f>'Buget_cerere finantare'!A38</f>
        <v>3.5</v>
      </c>
      <c r="B39" s="50" t="str">
        <f>'Buget_cerere finantare'!B38</f>
        <v xml:space="preserve">Cheltuieli de amortizare pentru clădiri şi spaţii, în măsura şi pe durata utilizării acestor clădiri şi spaţii pentru activitatea de inovare de proces și organizațională </v>
      </c>
      <c r="C39" s="51">
        <f>'Buget_cerere finantare'!I38</f>
        <v>0</v>
      </c>
      <c r="D39" s="16" t="str">
        <f t="shared" si="2"/>
        <v/>
      </c>
      <c r="E39" s="107">
        <f>'Buget_cerere finantare'!I38</f>
        <v>0</v>
      </c>
      <c r="F39" s="52"/>
      <c r="G39" s="52"/>
      <c r="H39" s="52"/>
      <c r="I39" s="52"/>
      <c r="J39" s="52"/>
      <c r="K39" s="52"/>
      <c r="L39" s="52"/>
    </row>
    <row r="40" spans="1:12" s="53" customFormat="1" ht="39" x14ac:dyDescent="0.3">
      <c r="A40" s="50" t="str">
        <f>'Buget_cerere finantare'!A39</f>
        <v>3.6</v>
      </c>
      <c r="B40" s="50" t="str">
        <f>'Buget_cerere finantare'!B39</f>
        <v xml:space="preserve">Cheltuieli pentru achiziţia de materiale, consumabile şi alte produse similare suportate direct ca urmare a activității de inovare de proces și organizațională </v>
      </c>
      <c r="C40" s="51">
        <f>'Buget_cerere finantare'!I39</f>
        <v>0</v>
      </c>
      <c r="D40" s="16" t="str">
        <f t="shared" si="2"/>
        <v/>
      </c>
      <c r="E40" s="107">
        <f>'Buget_cerere finantare'!I39</f>
        <v>0</v>
      </c>
      <c r="F40" s="52"/>
      <c r="G40" s="52"/>
      <c r="H40" s="52"/>
      <c r="I40" s="52"/>
      <c r="J40" s="52"/>
      <c r="K40" s="52"/>
      <c r="L40" s="52"/>
    </row>
    <row r="41" spans="1:12" s="48" customFormat="1" ht="13.5" x14ac:dyDescent="0.3">
      <c r="A41" s="45"/>
      <c r="B41" s="54" t="s">
        <v>88</v>
      </c>
      <c r="C41" s="51">
        <f>C30+C33+C34+C38+C39+C40</f>
        <v>0</v>
      </c>
      <c r="D41" s="16" t="str">
        <f t="shared" si="2"/>
        <v/>
      </c>
      <c r="E41" s="51">
        <f>E30+E33+E34+E38+E39+E40</f>
        <v>0</v>
      </c>
      <c r="F41" s="46"/>
      <c r="G41" s="52"/>
      <c r="H41" s="46"/>
      <c r="I41" s="46"/>
      <c r="J41" s="46"/>
      <c r="K41" s="46"/>
      <c r="L41" s="46"/>
    </row>
    <row r="42" spans="1:12" s="48" customFormat="1" ht="13.5" x14ac:dyDescent="0.3">
      <c r="A42" s="45" t="s">
        <v>112</v>
      </c>
      <c r="B42" s="270" t="str">
        <f>'Buget_cerere finantare'!B41:I41</f>
        <v>Cheltuielile eligibile pentru investiții inițiale pentru inovare</v>
      </c>
      <c r="C42" s="271"/>
      <c r="D42" s="271"/>
      <c r="E42" s="271"/>
      <c r="F42" s="46"/>
      <c r="G42" s="52"/>
      <c r="H42" s="46"/>
      <c r="I42" s="46"/>
      <c r="J42" s="46"/>
      <c r="K42" s="46"/>
      <c r="L42" s="46"/>
    </row>
    <row r="43" spans="1:12" s="53" customFormat="1" ht="39" x14ac:dyDescent="0.3">
      <c r="A43" s="49" t="str">
        <f>'Buget_cerere finantare'!A42</f>
        <v>4.1</v>
      </c>
      <c r="B43" s="50" t="str">
        <f>'Buget_cerere finantare'!B42</f>
        <v>Cheltuielile pentru achiziția de active corporale de tip instalații, utilaje, echipamente care sunt necesare pentru introducerea în producție a rezultatelor obținute din cercetare-dezvoltare.</v>
      </c>
      <c r="C43" s="51">
        <f>'Buget_cerere finantare'!I42</f>
        <v>0</v>
      </c>
      <c r="D43" s="16" t="str">
        <f t="shared" ref="D43:D45" si="3">IF(E43&lt;&gt;C43,"Eroare!","")</f>
        <v/>
      </c>
      <c r="E43" s="107">
        <f>'Buget_cerere finantare'!I42</f>
        <v>0</v>
      </c>
      <c r="F43" s="52"/>
      <c r="G43" s="52"/>
      <c r="H43" s="52"/>
      <c r="I43" s="52"/>
      <c r="J43" s="52"/>
      <c r="K43" s="52"/>
      <c r="L43" s="52"/>
    </row>
    <row r="44" spans="1:12" s="53" customFormat="1" ht="39" x14ac:dyDescent="0.3">
      <c r="A44" s="49" t="str">
        <f>'Buget_cerere finantare'!A43</f>
        <v>4.2</v>
      </c>
      <c r="B44" s="50" t="str">
        <f>'Buget_cerere finantare'!B43</f>
        <v>Cheltuielile pentru achiziția de active necorporale (cunoștințe tehnice, brevete, drepturi de utilizare)  care sunt necesare pentru introducerea în producție a rezultatelor obținute din cercetare-dezvoltare.</v>
      </c>
      <c r="C44" s="51">
        <f>'Buget_cerere finantare'!I43</f>
        <v>0</v>
      </c>
      <c r="D44" s="16" t="str">
        <f t="shared" si="3"/>
        <v/>
      </c>
      <c r="E44" s="107">
        <f>'Buget_cerere finantare'!I43</f>
        <v>0</v>
      </c>
      <c r="F44" s="52"/>
      <c r="G44" s="52"/>
      <c r="H44" s="52"/>
      <c r="I44" s="52"/>
      <c r="J44" s="52"/>
      <c r="K44" s="52"/>
      <c r="L44" s="52"/>
    </row>
    <row r="45" spans="1:12" s="48" customFormat="1" ht="13.5" x14ac:dyDescent="0.3">
      <c r="A45" s="49"/>
      <c r="B45" s="54" t="s">
        <v>91</v>
      </c>
      <c r="C45" s="51">
        <f>C43+C44</f>
        <v>0</v>
      </c>
      <c r="D45" s="16" t="str">
        <f t="shared" si="3"/>
        <v/>
      </c>
      <c r="E45" s="51">
        <f>E43+E44</f>
        <v>0</v>
      </c>
      <c r="F45" s="46"/>
      <c r="G45" s="52"/>
      <c r="H45" s="46"/>
      <c r="I45" s="46"/>
      <c r="J45" s="46"/>
      <c r="K45" s="46"/>
      <c r="L45" s="46"/>
    </row>
    <row r="46" spans="1:12" s="48" customFormat="1" ht="13.5" x14ac:dyDescent="0.3">
      <c r="A46" s="45" t="s">
        <v>113</v>
      </c>
      <c r="B46" s="270" t="str">
        <f>'Buget_cerere finantare'!B45:I45</f>
        <v xml:space="preserve">Cheltuieli pentru informare şi publicitate pentru proiect </v>
      </c>
      <c r="C46" s="271"/>
      <c r="D46" s="271"/>
      <c r="E46" s="271"/>
      <c r="F46" s="46"/>
      <c r="G46" s="52"/>
      <c r="H46" s="46"/>
      <c r="I46" s="46"/>
      <c r="J46" s="46"/>
      <c r="K46" s="46"/>
      <c r="L46" s="46"/>
    </row>
    <row r="47" spans="1:12" s="53" customFormat="1" ht="13.5" x14ac:dyDescent="0.3">
      <c r="A47" s="49" t="str">
        <f>'Buget_cerere finantare'!A46</f>
        <v>5.1</v>
      </c>
      <c r="B47" s="49" t="str">
        <f>'Buget_cerere finantare'!B46</f>
        <v xml:space="preserve">Cheltuieli pentru informare şi publicitate pentru proiect </v>
      </c>
      <c r="C47" s="51">
        <f>'Buget_cerere finantare'!I46</f>
        <v>0</v>
      </c>
      <c r="D47" s="16" t="str">
        <f t="shared" ref="D47:D58" si="4">IF(E47&lt;&gt;C47,"Eroare!","")</f>
        <v/>
      </c>
      <c r="E47" s="107">
        <f>'Buget_cerere finantare'!I46</f>
        <v>0</v>
      </c>
      <c r="F47" s="52"/>
      <c r="G47" s="52"/>
      <c r="H47" s="52"/>
      <c r="I47" s="52"/>
      <c r="J47" s="52"/>
      <c r="K47" s="52"/>
      <c r="L47" s="52"/>
    </row>
    <row r="48" spans="1:12" s="48" customFormat="1" ht="13.5" x14ac:dyDescent="0.3">
      <c r="A48" s="45"/>
      <c r="B48" s="54" t="s">
        <v>107</v>
      </c>
      <c r="C48" s="51">
        <f>C47</f>
        <v>0</v>
      </c>
      <c r="D48" s="16" t="str">
        <f t="shared" si="4"/>
        <v/>
      </c>
      <c r="E48" s="55">
        <f>E47</f>
        <v>0</v>
      </c>
      <c r="F48" s="46"/>
      <c r="G48" s="52"/>
      <c r="H48" s="46"/>
      <c r="I48" s="46"/>
      <c r="J48" s="46"/>
      <c r="K48" s="46"/>
      <c r="L48" s="46"/>
    </row>
    <row r="49" spans="1:12" s="48" customFormat="1" ht="13.5" x14ac:dyDescent="0.3">
      <c r="A49" s="45" t="s">
        <v>116</v>
      </c>
      <c r="B49" s="270" t="str">
        <f>'Buget_cerere finantare'!B48:I48</f>
        <v xml:space="preserve">Cheltuieli generale de administraţie (de regie) </v>
      </c>
      <c r="C49" s="271"/>
      <c r="D49" s="271"/>
      <c r="E49" s="271"/>
      <c r="F49" s="46"/>
      <c r="G49" s="52"/>
      <c r="H49" s="46"/>
      <c r="I49" s="46"/>
      <c r="J49" s="46"/>
      <c r="K49" s="46"/>
      <c r="L49" s="46"/>
    </row>
    <row r="50" spans="1:12" s="48" customFormat="1" ht="13.5" x14ac:dyDescent="0.3">
      <c r="A50" s="49" t="str">
        <f>'Buget_cerere finantare'!A49</f>
        <v>6.1</v>
      </c>
      <c r="B50" s="49" t="str">
        <f>'Buget_cerere finantare'!B49</f>
        <v>Cheltuielile generale de administraţie</v>
      </c>
      <c r="C50" s="51">
        <f>'Buget_cerere finantare'!I49</f>
        <v>0</v>
      </c>
      <c r="D50" s="16" t="str">
        <f t="shared" si="4"/>
        <v/>
      </c>
      <c r="E50" s="107">
        <f>'Buget_cerere finantare'!I49</f>
        <v>0</v>
      </c>
      <c r="F50" s="46"/>
      <c r="G50" s="52"/>
      <c r="H50" s="46"/>
      <c r="I50" s="46"/>
      <c r="J50" s="46"/>
      <c r="K50" s="46"/>
      <c r="L50" s="46"/>
    </row>
    <row r="51" spans="1:12" s="48" customFormat="1" ht="13.5" x14ac:dyDescent="0.3">
      <c r="A51" s="45"/>
      <c r="B51" s="54" t="s">
        <v>108</v>
      </c>
      <c r="C51" s="51">
        <f>C50</f>
        <v>0</v>
      </c>
      <c r="D51" s="16" t="str">
        <f t="shared" si="4"/>
        <v/>
      </c>
      <c r="E51" s="55">
        <f>E50</f>
        <v>0</v>
      </c>
      <c r="F51" s="46"/>
      <c r="G51" s="52"/>
      <c r="H51" s="46"/>
      <c r="I51" s="46"/>
      <c r="J51" s="46"/>
      <c r="K51" s="46"/>
      <c r="L51" s="46"/>
    </row>
    <row r="52" spans="1:12" s="48" customFormat="1" ht="13.5" x14ac:dyDescent="0.3">
      <c r="A52" s="45" t="str">
        <f>'Buget_cerere finantare'!A51</f>
        <v>CAP. 7</v>
      </c>
      <c r="B52" s="270" t="str">
        <f>'Buget_cerere finantare'!B51:I51</f>
        <v xml:space="preserve">Cheltuielile cu activitatea de audit financiar </v>
      </c>
      <c r="C52" s="271"/>
      <c r="D52" s="271"/>
      <c r="E52" s="271"/>
      <c r="F52" s="46"/>
      <c r="G52" s="52"/>
      <c r="H52" s="46"/>
      <c r="I52" s="46"/>
      <c r="J52" s="46"/>
      <c r="K52" s="46"/>
      <c r="L52" s="46"/>
    </row>
    <row r="53" spans="1:12" s="48" customFormat="1" ht="13.5" x14ac:dyDescent="0.3">
      <c r="A53" s="49" t="str">
        <f>'Buget_cerere finantare'!A52</f>
        <v>7.1</v>
      </c>
      <c r="B53" s="50" t="str">
        <f>'Buget_cerere finantare'!B52</f>
        <v xml:space="preserve">Cheltuielile cu activitatea de audit financiar </v>
      </c>
      <c r="C53" s="51">
        <f>'Buget_cerere finantare'!I52</f>
        <v>0</v>
      </c>
      <c r="D53" s="16" t="str">
        <f t="shared" si="4"/>
        <v/>
      </c>
      <c r="E53" s="107">
        <f>'Buget_cerere finantare'!I52</f>
        <v>0</v>
      </c>
      <c r="F53" s="46"/>
      <c r="G53" s="52"/>
      <c r="H53" s="46"/>
      <c r="I53" s="46"/>
      <c r="J53" s="46"/>
      <c r="K53" s="46"/>
      <c r="L53" s="46"/>
    </row>
    <row r="54" spans="1:12" s="48" customFormat="1" ht="13.5" x14ac:dyDescent="0.3">
      <c r="A54" s="45"/>
      <c r="B54" s="54" t="s">
        <v>236</v>
      </c>
      <c r="C54" s="51">
        <f>C53</f>
        <v>0</v>
      </c>
      <c r="D54" s="16" t="str">
        <f t="shared" si="4"/>
        <v/>
      </c>
      <c r="E54" s="55">
        <f>E53</f>
        <v>0</v>
      </c>
      <c r="F54" s="46"/>
      <c r="G54" s="52"/>
      <c r="H54" s="46"/>
      <c r="I54" s="46"/>
      <c r="J54" s="46"/>
      <c r="K54" s="46"/>
      <c r="L54" s="46"/>
    </row>
    <row r="55" spans="1:12" s="48" customFormat="1" ht="13.5" x14ac:dyDescent="0.3">
      <c r="A55" s="45" t="s">
        <v>237</v>
      </c>
      <c r="B55" s="270" t="str">
        <f>'Buget_cerere finantare'!B54:I54</f>
        <v xml:space="preserve">Cheltuielile cu activitatea de management de proiect </v>
      </c>
      <c r="C55" s="271"/>
      <c r="D55" s="271"/>
      <c r="E55" s="271"/>
      <c r="F55" s="46"/>
      <c r="G55" s="52"/>
      <c r="H55" s="46"/>
      <c r="I55" s="46"/>
      <c r="J55" s="46"/>
      <c r="K55" s="46"/>
      <c r="L55" s="46"/>
    </row>
    <row r="56" spans="1:12" s="48" customFormat="1" ht="13.5" x14ac:dyDescent="0.3">
      <c r="A56" s="49" t="str">
        <f>'Buget_cerere finantare'!A55</f>
        <v>8.1</v>
      </c>
      <c r="B56" s="49" t="str">
        <f>'Buget_cerere finantare'!B55</f>
        <v xml:space="preserve">Cheltuielile cu activitatea de management de proiect </v>
      </c>
      <c r="C56" s="51">
        <f>'Buget_cerere finantare'!I55</f>
        <v>0</v>
      </c>
      <c r="D56" s="16" t="str">
        <f t="shared" si="4"/>
        <v/>
      </c>
      <c r="E56" s="107">
        <f>'Buget_cerere finantare'!I55</f>
        <v>0</v>
      </c>
      <c r="F56" s="46"/>
      <c r="G56" s="52"/>
      <c r="H56" s="46"/>
      <c r="I56" s="46"/>
      <c r="J56" s="46"/>
      <c r="K56" s="46"/>
      <c r="L56" s="46"/>
    </row>
    <row r="57" spans="1:12" s="48" customFormat="1" ht="13.5" x14ac:dyDescent="0.3">
      <c r="A57" s="45"/>
      <c r="B57" s="54" t="s">
        <v>239</v>
      </c>
      <c r="C57" s="51">
        <f>C56</f>
        <v>0</v>
      </c>
      <c r="D57" s="16" t="str">
        <f t="shared" si="4"/>
        <v/>
      </c>
      <c r="E57" s="55">
        <f>SUM(E56:E56)</f>
        <v>0</v>
      </c>
      <c r="F57" s="46"/>
      <c r="G57" s="52"/>
      <c r="H57" s="46"/>
      <c r="I57" s="46"/>
      <c r="J57" s="46"/>
      <c r="K57" s="46"/>
      <c r="L57" s="46"/>
    </row>
    <row r="58" spans="1:12" s="61" customFormat="1" ht="14.5" x14ac:dyDescent="0.3">
      <c r="A58" s="59"/>
      <c r="B58" s="60" t="s">
        <v>93</v>
      </c>
      <c r="C58" s="51">
        <f>'[1]Buget_Cerere finantare'!I47</f>
        <v>100</v>
      </c>
      <c r="D58" s="16" t="str">
        <f t="shared" si="4"/>
        <v/>
      </c>
      <c r="E58" s="55">
        <f>'[1]Buget_Cerere finantare'!I47</f>
        <v>100</v>
      </c>
      <c r="F58" s="46"/>
      <c r="G58" s="52"/>
      <c r="H58" s="46"/>
      <c r="I58" s="46"/>
      <c r="J58" s="46"/>
      <c r="K58" s="46"/>
      <c r="L58" s="46"/>
    </row>
    <row r="59" spans="1:12" s="66" customFormat="1" x14ac:dyDescent="0.3">
      <c r="A59" s="62"/>
      <c r="B59" s="63"/>
      <c r="C59" s="64"/>
      <c r="D59" s="65"/>
      <c r="E59" s="39"/>
      <c r="F59" s="52"/>
      <c r="G59" s="52"/>
      <c r="H59" s="52"/>
      <c r="I59" s="52"/>
      <c r="J59" s="52"/>
      <c r="K59" s="52"/>
      <c r="L59" s="52"/>
    </row>
    <row r="60" spans="1:12" s="66" customFormat="1" x14ac:dyDescent="0.3">
      <c r="A60" s="62"/>
      <c r="B60" s="67"/>
      <c r="C60" s="64"/>
      <c r="D60" s="65"/>
      <c r="E60" s="39"/>
      <c r="F60" s="52"/>
      <c r="G60" s="52"/>
      <c r="H60" s="52"/>
      <c r="I60" s="52"/>
      <c r="J60" s="52"/>
      <c r="K60" s="52"/>
      <c r="L60" s="52"/>
    </row>
    <row r="61" spans="1:12" s="68" customFormat="1" x14ac:dyDescent="0.3">
      <c r="A61" s="272" t="s">
        <v>131</v>
      </c>
      <c r="B61" s="272"/>
      <c r="C61" s="273" t="s">
        <v>123</v>
      </c>
      <c r="D61" s="274" t="s">
        <v>124</v>
      </c>
      <c r="E61" s="106" t="s">
        <v>103</v>
      </c>
      <c r="F61" s="35"/>
      <c r="G61" s="52"/>
      <c r="H61" s="35"/>
      <c r="I61" s="35"/>
      <c r="J61" s="35"/>
      <c r="K61" s="35"/>
      <c r="L61" s="35"/>
    </row>
    <row r="62" spans="1:12" s="69" customFormat="1" x14ac:dyDescent="0.3">
      <c r="A62" s="272"/>
      <c r="B62" s="272"/>
      <c r="C62" s="273"/>
      <c r="D62" s="274"/>
      <c r="E62" s="106" t="s">
        <v>100</v>
      </c>
      <c r="F62" s="41"/>
      <c r="G62" s="52"/>
      <c r="H62" s="41"/>
      <c r="I62" s="41"/>
      <c r="J62" s="43"/>
      <c r="K62" s="41"/>
      <c r="L62" s="41"/>
    </row>
    <row r="63" spans="1:12" s="73" customFormat="1" x14ac:dyDescent="0.3">
      <c r="A63" s="266" t="s">
        <v>294</v>
      </c>
      <c r="B63" s="266"/>
      <c r="C63" s="70">
        <f>'Buget_cerere finantare'!I57</f>
        <v>0</v>
      </c>
      <c r="D63" s="16" t="str">
        <f t="shared" ref="D63:D68" si="5">IF(E63&lt;&gt;C63,"Eroare!","")</f>
        <v/>
      </c>
      <c r="E63" s="13">
        <f>'Buget_cerere finantare'!I57</f>
        <v>0</v>
      </c>
      <c r="F63" s="71"/>
      <c r="G63" s="52"/>
      <c r="H63" s="71"/>
      <c r="I63" s="71"/>
      <c r="J63" s="72"/>
      <c r="K63" s="71"/>
      <c r="L63" s="71"/>
    </row>
    <row r="64" spans="1:12" s="73" customFormat="1" x14ac:dyDescent="0.3">
      <c r="A64" s="267" t="s">
        <v>295</v>
      </c>
      <c r="B64" s="268"/>
      <c r="C64" s="108">
        <f>'Buget_cerere finantare'!G57</f>
        <v>0</v>
      </c>
      <c r="D64" s="16" t="str">
        <f t="shared" si="5"/>
        <v/>
      </c>
      <c r="E64" s="13">
        <f>'Buget_cerere finantare'!G57</f>
        <v>0</v>
      </c>
      <c r="F64" s="71"/>
      <c r="G64" s="52"/>
      <c r="H64" s="71"/>
      <c r="I64" s="71"/>
      <c r="J64" s="72"/>
      <c r="K64" s="71"/>
      <c r="L64" s="71"/>
    </row>
    <row r="65" spans="1:14" s="73" customFormat="1" x14ac:dyDescent="0.3">
      <c r="A65" s="266" t="s">
        <v>125</v>
      </c>
      <c r="B65" s="266"/>
      <c r="C65" s="70">
        <f>'Buget_cerere finantare'!C64</f>
        <v>0</v>
      </c>
      <c r="D65" s="16" t="str">
        <f t="shared" si="5"/>
        <v/>
      </c>
      <c r="E65" s="13">
        <f t="shared" ref="E65" si="6">SUM(E66:E67)</f>
        <v>0</v>
      </c>
      <c r="F65" s="71"/>
      <c r="G65" s="52"/>
      <c r="H65" s="71"/>
      <c r="I65" s="71"/>
      <c r="J65" s="71"/>
      <c r="K65" s="71"/>
      <c r="L65" s="71"/>
    </row>
    <row r="66" spans="1:14" s="69" customFormat="1" x14ac:dyDescent="0.3">
      <c r="A66" s="269" t="s">
        <v>132</v>
      </c>
      <c r="B66" s="269"/>
      <c r="C66" s="70"/>
      <c r="D66" s="16"/>
      <c r="E66" s="7">
        <v>0</v>
      </c>
      <c r="F66" s="41"/>
      <c r="G66" s="52"/>
      <c r="H66" s="41"/>
      <c r="I66" s="41"/>
      <c r="J66" s="43"/>
      <c r="K66" s="41"/>
      <c r="L66" s="41"/>
    </row>
    <row r="67" spans="1:14" s="69" customFormat="1" x14ac:dyDescent="0.3">
      <c r="A67" s="269" t="s">
        <v>133</v>
      </c>
      <c r="B67" s="269"/>
      <c r="C67" s="70"/>
      <c r="D67" s="16"/>
      <c r="E67" s="7">
        <v>0</v>
      </c>
      <c r="F67" s="41"/>
      <c r="G67" s="52"/>
      <c r="H67" s="41"/>
      <c r="I67" s="41"/>
      <c r="J67" s="43"/>
      <c r="K67" s="41"/>
      <c r="L67" s="41"/>
    </row>
    <row r="68" spans="1:14" s="73" customFormat="1" x14ac:dyDescent="0.3">
      <c r="A68" s="266" t="str">
        <f>'Buget_cerere finantare'!B67</f>
        <v>ASISTENŢĂ FINANCIARĂ NERAMBURSABILĂ SOLICITATĂ</v>
      </c>
      <c r="B68" s="266"/>
      <c r="C68" s="70">
        <f>'Buget_cerere finantare'!C67</f>
        <v>0</v>
      </c>
      <c r="D68" s="16" t="str">
        <f t="shared" si="5"/>
        <v/>
      </c>
      <c r="E68" s="7">
        <v>0</v>
      </c>
      <c r="F68" s="71"/>
      <c r="G68" s="52"/>
      <c r="H68" s="71"/>
      <c r="I68" s="71"/>
      <c r="J68" s="72"/>
      <c r="K68" s="71"/>
      <c r="L68" s="71"/>
    </row>
    <row r="69" spans="1:14" s="76" customFormat="1" ht="13.5" x14ac:dyDescent="0.3">
      <c r="A69" s="74"/>
      <c r="B69" s="75"/>
      <c r="C69" s="64"/>
      <c r="D69" s="65"/>
      <c r="E69" s="39"/>
      <c r="F69" s="71"/>
      <c r="G69" s="52"/>
      <c r="H69" s="71"/>
      <c r="I69" s="71"/>
      <c r="J69" s="72"/>
      <c r="K69" s="71"/>
      <c r="L69" s="71"/>
    </row>
    <row r="70" spans="1:14" s="76" customFormat="1" ht="13.5" x14ac:dyDescent="0.3">
      <c r="A70" s="74"/>
      <c r="B70" s="77"/>
      <c r="C70" s="64"/>
      <c r="D70" s="65"/>
      <c r="E70" s="39"/>
      <c r="F70" s="71"/>
      <c r="G70" s="71"/>
      <c r="H70" s="71"/>
      <c r="I70" s="71"/>
      <c r="J70" s="72"/>
      <c r="K70" s="71"/>
      <c r="L70" s="71"/>
    </row>
    <row r="71" spans="1:14" s="44" customFormat="1" ht="13.5" x14ac:dyDescent="0.3">
      <c r="A71" s="259" t="s">
        <v>296</v>
      </c>
      <c r="B71" s="259"/>
      <c r="C71" s="259"/>
      <c r="D71" s="65"/>
      <c r="E71" s="39"/>
      <c r="G71" s="41"/>
      <c r="H71" s="41"/>
      <c r="I71" s="41"/>
      <c r="J71" s="43"/>
      <c r="K71" s="41"/>
      <c r="L71" s="41"/>
    </row>
    <row r="72" spans="1:14" s="111" customFormat="1" ht="15" customHeight="1" x14ac:dyDescent="0.3">
      <c r="A72" s="260" t="s">
        <v>297</v>
      </c>
      <c r="B72" s="261"/>
      <c r="C72" s="109" t="s">
        <v>205</v>
      </c>
      <c r="D72" s="106" t="s">
        <v>100</v>
      </c>
      <c r="E72" s="106" t="s">
        <v>101</v>
      </c>
      <c r="F72" s="106" t="s">
        <v>102</v>
      </c>
      <c r="G72" s="106" t="s">
        <v>298</v>
      </c>
      <c r="H72" s="106" t="s">
        <v>299</v>
      </c>
      <c r="I72" s="106" t="s">
        <v>300</v>
      </c>
      <c r="J72" s="106" t="s">
        <v>305</v>
      </c>
      <c r="K72" s="106" t="s">
        <v>306</v>
      </c>
      <c r="L72" s="106" t="s">
        <v>307</v>
      </c>
      <c r="M72" s="106" t="s">
        <v>308</v>
      </c>
      <c r="N72" s="106" t="s">
        <v>309</v>
      </c>
    </row>
    <row r="73" spans="1:14" s="111" customFormat="1" ht="15" customHeight="1" x14ac:dyDescent="0.3">
      <c r="A73" s="262" t="s">
        <v>301</v>
      </c>
      <c r="B73" s="263"/>
      <c r="C73" s="16">
        <f>SUM(D73:I73)</f>
        <v>0</v>
      </c>
      <c r="D73" s="13">
        <f>E67</f>
        <v>0</v>
      </c>
      <c r="E73" s="13">
        <v>0</v>
      </c>
      <c r="F73" s="13">
        <v>0</v>
      </c>
      <c r="G73" s="13">
        <v>0</v>
      </c>
      <c r="H73" s="110">
        <v>0</v>
      </c>
      <c r="I73" s="110">
        <v>0</v>
      </c>
      <c r="J73" s="110">
        <v>0</v>
      </c>
      <c r="K73" s="110">
        <v>0</v>
      </c>
      <c r="L73" s="110">
        <v>0</v>
      </c>
      <c r="M73" s="110">
        <v>0</v>
      </c>
      <c r="N73" s="110">
        <v>0</v>
      </c>
    </row>
    <row r="74" spans="1:14" s="111" customFormat="1" ht="15" customHeight="1" x14ac:dyDescent="0.3">
      <c r="A74" s="262" t="s">
        <v>302</v>
      </c>
      <c r="B74" s="263"/>
      <c r="C74" s="16">
        <f t="shared" ref="C74:C76" si="7">SUM(D74:I74)</f>
        <v>0</v>
      </c>
      <c r="D74" s="7">
        <v>0</v>
      </c>
      <c r="E74" s="7">
        <v>0</v>
      </c>
      <c r="F74" s="7">
        <v>0</v>
      </c>
      <c r="G74" s="7">
        <v>0</v>
      </c>
      <c r="H74" s="7">
        <v>0</v>
      </c>
      <c r="I74" s="7">
        <v>0</v>
      </c>
      <c r="J74" s="7">
        <v>0</v>
      </c>
      <c r="K74" s="7">
        <v>0</v>
      </c>
      <c r="L74" s="7">
        <v>0</v>
      </c>
      <c r="M74" s="7">
        <v>0</v>
      </c>
      <c r="N74" s="7">
        <v>0</v>
      </c>
    </row>
    <row r="75" spans="1:14" s="111" customFormat="1" ht="15" customHeight="1" x14ac:dyDescent="0.3">
      <c r="A75" s="262" t="s">
        <v>303</v>
      </c>
      <c r="B75" s="263"/>
      <c r="C75" s="16">
        <f t="shared" si="7"/>
        <v>0</v>
      </c>
      <c r="D75" s="7">
        <v>0</v>
      </c>
      <c r="E75" s="7">
        <v>0</v>
      </c>
      <c r="F75" s="7">
        <v>0</v>
      </c>
      <c r="G75" s="7">
        <v>0</v>
      </c>
      <c r="H75" s="7">
        <v>0</v>
      </c>
      <c r="I75" s="7">
        <v>0</v>
      </c>
      <c r="J75" s="7">
        <v>0</v>
      </c>
      <c r="K75" s="7">
        <v>0</v>
      </c>
      <c r="L75" s="7">
        <v>0</v>
      </c>
      <c r="M75" s="7">
        <v>0</v>
      </c>
      <c r="N75" s="7">
        <v>0</v>
      </c>
    </row>
    <row r="76" spans="1:14" s="112" customFormat="1" ht="15" customHeight="1" x14ac:dyDescent="0.3">
      <c r="A76" s="264" t="s">
        <v>304</v>
      </c>
      <c r="B76" s="265"/>
      <c r="C76" s="16">
        <f t="shared" si="7"/>
        <v>0</v>
      </c>
      <c r="D76" s="13">
        <f t="shared" ref="D76:I76" si="8">D75+D74</f>
        <v>0</v>
      </c>
      <c r="E76" s="13">
        <f t="shared" si="8"/>
        <v>0</v>
      </c>
      <c r="F76" s="13">
        <f t="shared" si="8"/>
        <v>0</v>
      </c>
      <c r="G76" s="13">
        <f t="shared" si="8"/>
        <v>0</v>
      </c>
      <c r="H76" s="13">
        <f t="shared" si="8"/>
        <v>0</v>
      </c>
      <c r="I76" s="13">
        <f t="shared" si="8"/>
        <v>0</v>
      </c>
      <c r="J76" s="13">
        <f t="shared" ref="J76:N76" si="9">J75+J74</f>
        <v>0</v>
      </c>
      <c r="K76" s="13">
        <f t="shared" si="9"/>
        <v>0</v>
      </c>
      <c r="L76" s="13">
        <f t="shared" si="9"/>
        <v>0</v>
      </c>
      <c r="M76" s="13">
        <f t="shared" si="9"/>
        <v>0</v>
      </c>
      <c r="N76" s="13">
        <f t="shared" si="9"/>
        <v>0</v>
      </c>
    </row>
    <row r="77" spans="1:14" s="44" customFormat="1" ht="13.5" x14ac:dyDescent="0.3">
      <c r="A77" s="78"/>
      <c r="B77" s="79"/>
      <c r="C77" s="64"/>
      <c r="E77" s="41"/>
      <c r="F77" s="41"/>
      <c r="G77" s="41"/>
      <c r="H77" s="41"/>
      <c r="I77" s="41"/>
      <c r="J77" s="43"/>
      <c r="K77" s="41"/>
      <c r="L77" s="41"/>
    </row>
    <row r="78" spans="1:14" s="44" customFormat="1" ht="13.5" x14ac:dyDescent="0.3">
      <c r="A78" s="78"/>
      <c r="B78" s="79"/>
      <c r="C78" s="64"/>
      <c r="E78" s="41"/>
      <c r="F78" s="41"/>
      <c r="G78" s="41"/>
      <c r="H78" s="41"/>
      <c r="I78" s="41"/>
      <c r="J78" s="43"/>
      <c r="K78" s="41"/>
      <c r="L78" s="41"/>
    </row>
    <row r="79" spans="1:14" s="44" customFormat="1" ht="13.5" x14ac:dyDescent="0.3">
      <c r="A79" s="78"/>
      <c r="B79" s="79"/>
      <c r="C79" s="64"/>
      <c r="E79" s="41"/>
      <c r="F79" s="41"/>
      <c r="G79" s="41"/>
      <c r="H79" s="41"/>
      <c r="I79" s="41"/>
      <c r="J79" s="43"/>
      <c r="K79" s="41"/>
      <c r="L79" s="41"/>
    </row>
    <row r="80" spans="1:14" s="44" customFormat="1" ht="13.5" x14ac:dyDescent="0.3">
      <c r="A80" s="78"/>
      <c r="B80" s="79"/>
      <c r="C80" s="64"/>
      <c r="E80" s="41"/>
      <c r="F80" s="41"/>
      <c r="G80" s="41"/>
      <c r="H80" s="41"/>
      <c r="I80" s="41"/>
      <c r="J80" s="43"/>
      <c r="K80" s="41"/>
      <c r="L80" s="41"/>
    </row>
    <row r="81" spans="1:12" s="44" customFormat="1" ht="13.5" x14ac:dyDescent="0.3">
      <c r="A81" s="78"/>
      <c r="B81" s="79"/>
      <c r="C81" s="64"/>
      <c r="E81" s="41"/>
      <c r="F81" s="41"/>
      <c r="G81" s="41"/>
      <c r="H81" s="41"/>
      <c r="I81" s="41"/>
      <c r="J81" s="43"/>
      <c r="K81" s="41"/>
      <c r="L81" s="41"/>
    </row>
    <row r="82" spans="1:12" s="44" customFormat="1" ht="13.5" x14ac:dyDescent="0.3">
      <c r="A82" s="78"/>
      <c r="B82" s="79"/>
      <c r="C82" s="64"/>
      <c r="D82" s="65"/>
      <c r="F82" s="41"/>
      <c r="G82" s="41"/>
      <c r="H82" s="41"/>
      <c r="I82" s="41"/>
      <c r="J82" s="43"/>
      <c r="K82" s="41"/>
      <c r="L82" s="41"/>
    </row>
    <row r="83" spans="1:12" s="44" customFormat="1" ht="13.5" x14ac:dyDescent="0.3">
      <c r="A83" s="78"/>
      <c r="B83" s="79"/>
      <c r="C83" s="64"/>
      <c r="D83" s="65"/>
      <c r="E83" s="39"/>
      <c r="F83" s="41"/>
      <c r="G83" s="41"/>
      <c r="H83" s="41"/>
      <c r="I83" s="41"/>
      <c r="J83" s="43"/>
      <c r="K83" s="41"/>
      <c r="L83" s="41"/>
    </row>
    <row r="84" spans="1:12" s="44" customFormat="1" ht="13.5" x14ac:dyDescent="0.3">
      <c r="A84" s="78"/>
      <c r="B84" s="79"/>
      <c r="C84" s="64"/>
      <c r="D84" s="65"/>
      <c r="E84" s="39"/>
      <c r="F84" s="41"/>
      <c r="G84" s="41"/>
      <c r="H84" s="41"/>
      <c r="I84" s="41"/>
      <c r="J84" s="43"/>
      <c r="K84" s="41"/>
      <c r="L84" s="41"/>
    </row>
    <row r="85" spans="1:12" s="44" customFormat="1" ht="13.5" x14ac:dyDescent="0.3">
      <c r="A85" s="78"/>
      <c r="B85" s="79"/>
      <c r="C85" s="64"/>
      <c r="D85" s="65"/>
      <c r="E85" s="39"/>
      <c r="F85" s="41"/>
      <c r="G85" s="41"/>
      <c r="H85" s="41"/>
      <c r="I85" s="41"/>
      <c r="J85" s="43"/>
      <c r="K85" s="41"/>
      <c r="L85" s="41"/>
    </row>
    <row r="86" spans="1:12" s="44" customFormat="1" ht="13.5" x14ac:dyDescent="0.3">
      <c r="A86" s="78"/>
      <c r="B86" s="79"/>
      <c r="C86" s="64"/>
      <c r="D86" s="65"/>
      <c r="E86" s="39"/>
      <c r="F86" s="41"/>
      <c r="G86" s="41"/>
      <c r="H86" s="41"/>
      <c r="I86" s="41"/>
      <c r="J86" s="43"/>
      <c r="K86" s="41"/>
      <c r="L86" s="41"/>
    </row>
    <row r="87" spans="1:12" s="44" customFormat="1" ht="13.5" x14ac:dyDescent="0.3">
      <c r="A87" s="78"/>
      <c r="B87" s="79"/>
      <c r="C87" s="64"/>
      <c r="D87" s="65"/>
      <c r="E87" s="39"/>
      <c r="F87" s="41"/>
      <c r="G87" s="41"/>
      <c r="H87" s="41"/>
      <c r="I87" s="41"/>
      <c r="J87" s="43"/>
      <c r="K87" s="41"/>
      <c r="L87" s="41"/>
    </row>
    <row r="88" spans="1:12" s="44" customFormat="1" ht="13.5" x14ac:dyDescent="0.3">
      <c r="A88" s="78"/>
      <c r="B88" s="79"/>
      <c r="C88" s="64"/>
      <c r="D88" s="65"/>
      <c r="E88" s="39"/>
      <c r="F88" s="41"/>
      <c r="G88" s="41"/>
      <c r="H88" s="41"/>
      <c r="I88" s="41"/>
      <c r="J88" s="43"/>
      <c r="K88" s="41"/>
      <c r="L88" s="41"/>
    </row>
    <row r="89" spans="1:12" s="44" customFormat="1" ht="13.5" x14ac:dyDescent="0.3">
      <c r="A89" s="78"/>
      <c r="B89" s="79"/>
      <c r="C89" s="64"/>
      <c r="D89" s="65"/>
      <c r="E89" s="39"/>
      <c r="F89" s="41"/>
      <c r="G89" s="41"/>
      <c r="H89" s="41"/>
      <c r="I89" s="41"/>
      <c r="J89" s="43"/>
      <c r="K89" s="41"/>
      <c r="L89" s="41"/>
    </row>
    <row r="90" spans="1:12" s="44" customFormat="1" ht="13.5" x14ac:dyDescent="0.3">
      <c r="A90" s="78"/>
      <c r="B90" s="79"/>
      <c r="C90" s="64"/>
      <c r="D90" s="65"/>
      <c r="E90" s="39"/>
      <c r="F90" s="41"/>
      <c r="G90" s="41"/>
      <c r="H90" s="41"/>
      <c r="I90" s="41"/>
      <c r="J90" s="43"/>
      <c r="K90" s="41"/>
      <c r="L90" s="41"/>
    </row>
    <row r="91" spans="1:12" s="44" customFormat="1" ht="13.5" x14ac:dyDescent="0.3">
      <c r="A91" s="78"/>
      <c r="B91" s="79"/>
      <c r="C91" s="64"/>
      <c r="D91" s="65"/>
      <c r="E91" s="39"/>
      <c r="F91" s="41"/>
      <c r="G91" s="41"/>
      <c r="H91" s="41"/>
      <c r="I91" s="41"/>
      <c r="J91" s="43"/>
      <c r="K91" s="41"/>
      <c r="L91" s="41"/>
    </row>
    <row r="92" spans="1:12" s="44" customFormat="1" ht="13.5" x14ac:dyDescent="0.3">
      <c r="A92" s="78"/>
      <c r="B92" s="79"/>
      <c r="C92" s="64"/>
      <c r="D92" s="65"/>
      <c r="E92" s="39"/>
      <c r="F92" s="41"/>
      <c r="G92" s="41"/>
      <c r="H92" s="41"/>
      <c r="I92" s="41"/>
      <c r="J92" s="43"/>
      <c r="K92" s="41"/>
      <c r="L92" s="41"/>
    </row>
    <row r="93" spans="1:12" s="44" customFormat="1" ht="13.5" x14ac:dyDescent="0.3">
      <c r="A93" s="78"/>
      <c r="B93" s="79"/>
      <c r="C93" s="64"/>
      <c r="D93" s="65"/>
      <c r="E93" s="39"/>
      <c r="F93" s="41"/>
      <c r="G93" s="41"/>
      <c r="H93" s="41"/>
      <c r="I93" s="41"/>
      <c r="J93" s="43"/>
      <c r="K93" s="41"/>
      <c r="L93" s="41"/>
    </row>
    <row r="94" spans="1:12" s="44" customFormat="1" ht="13.5" x14ac:dyDescent="0.3">
      <c r="A94" s="78"/>
      <c r="B94" s="79"/>
      <c r="C94" s="64"/>
      <c r="D94" s="65"/>
      <c r="E94" s="39"/>
      <c r="F94" s="41"/>
      <c r="G94" s="41"/>
      <c r="H94" s="41"/>
      <c r="I94" s="41"/>
      <c r="J94" s="43"/>
      <c r="K94" s="41"/>
      <c r="L94" s="41"/>
    </row>
    <row r="95" spans="1:12" s="44" customFormat="1" ht="13.5" x14ac:dyDescent="0.3">
      <c r="A95" s="78"/>
      <c r="B95" s="79"/>
      <c r="C95" s="64"/>
      <c r="D95" s="65"/>
      <c r="E95" s="39"/>
      <c r="F95" s="41"/>
      <c r="G95" s="41"/>
      <c r="H95" s="41"/>
      <c r="I95" s="41"/>
      <c r="J95" s="43"/>
      <c r="K95" s="41"/>
      <c r="L95" s="41"/>
    </row>
  </sheetData>
  <mergeCells count="30">
    <mergeCell ref="B49:E49"/>
    <mergeCell ref="A1:E1"/>
    <mergeCell ref="A2:E2"/>
    <mergeCell ref="B3:C3"/>
    <mergeCell ref="A4:A5"/>
    <mergeCell ref="B4:B5"/>
    <mergeCell ref="C4:C5"/>
    <mergeCell ref="D4:D5"/>
    <mergeCell ref="B6:E6"/>
    <mergeCell ref="B23:E23"/>
    <mergeCell ref="B29:E29"/>
    <mergeCell ref="B42:E42"/>
    <mergeCell ref="B46:E46"/>
    <mergeCell ref="B52:E52"/>
    <mergeCell ref="B55:E55"/>
    <mergeCell ref="A61:B62"/>
    <mergeCell ref="C61:C62"/>
    <mergeCell ref="D61:D62"/>
    <mergeCell ref="A76:B76"/>
    <mergeCell ref="A63:B63"/>
    <mergeCell ref="A64:B64"/>
    <mergeCell ref="A65:B65"/>
    <mergeCell ref="A66:B66"/>
    <mergeCell ref="A67:B67"/>
    <mergeCell ref="A68:B68"/>
    <mergeCell ref="A71:C71"/>
    <mergeCell ref="A72:B72"/>
    <mergeCell ref="A73:B73"/>
    <mergeCell ref="A74:B74"/>
    <mergeCell ref="A75:B75"/>
  </mergeCells>
  <conditionalFormatting sqref="C70:E70">
    <cfRule type="containsText" dxfId="13" priority="1" operator="containsText" text="NU">
      <formula>NOT(ISERROR(SEARCH("NU",C70)))</formula>
    </cfRule>
    <cfRule type="containsText" dxfId="12" priority="2" operator="containsText" text="DA">
      <formula>NOT(ISERROR(SEARCH("DA",C70)))</formula>
    </cfRule>
  </conditionalFormatting>
  <conditionalFormatting sqref="C70:E70">
    <cfRule type="containsText" dxfId="11" priority="3" operator="containsText" text="nu">
      <formula>NOT(ISERROR(SEARCH("nu",C70)))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1"/>
  <sheetViews>
    <sheetView topLeftCell="A72" workbookViewId="0">
      <selection activeCell="I101" sqref="I101"/>
    </sheetView>
  </sheetViews>
  <sheetFormatPr defaultRowHeight="13" x14ac:dyDescent="0.3"/>
  <cols>
    <col min="1" max="1" width="23.796875" customWidth="1"/>
    <col min="2" max="14" width="11.3984375" customWidth="1"/>
    <col min="15" max="15" width="11.19921875" customWidth="1"/>
  </cols>
  <sheetData>
    <row r="1" spans="1:15" ht="14.5" x14ac:dyDescent="0.3">
      <c r="A1" s="285" t="s">
        <v>310</v>
      </c>
      <c r="B1" s="285"/>
      <c r="C1" s="285"/>
      <c r="D1" s="285"/>
      <c r="E1" s="285"/>
      <c r="F1" s="285"/>
      <c r="G1" s="285"/>
      <c r="H1" s="285"/>
      <c r="I1" s="285"/>
      <c r="J1" s="285"/>
      <c r="K1" s="285"/>
      <c r="L1" s="285"/>
      <c r="M1" s="285"/>
      <c r="N1" s="285"/>
      <c r="O1" s="285"/>
    </row>
    <row r="2" spans="1:15" ht="14.5" x14ac:dyDescent="0.3">
      <c r="A2" s="113"/>
      <c r="B2" s="113"/>
      <c r="C2" s="113"/>
      <c r="D2" s="113"/>
      <c r="E2" s="113"/>
      <c r="F2" s="113"/>
      <c r="G2" s="113"/>
      <c r="H2" s="113"/>
      <c r="I2" s="113"/>
      <c r="J2" s="113"/>
      <c r="K2" s="113"/>
      <c r="L2" s="113"/>
      <c r="M2" s="113"/>
      <c r="N2" s="113"/>
      <c r="O2" s="113"/>
    </row>
    <row r="3" spans="1:15" x14ac:dyDescent="0.3">
      <c r="A3" s="286" t="s">
        <v>316</v>
      </c>
      <c r="B3" s="286"/>
      <c r="C3" s="286"/>
      <c r="D3" s="286"/>
      <c r="E3" s="286"/>
      <c r="F3" s="286"/>
      <c r="G3" s="286"/>
      <c r="H3" s="286"/>
      <c r="I3" s="286"/>
      <c r="J3" s="286"/>
      <c r="K3" s="286"/>
      <c r="L3" s="286"/>
      <c r="M3" s="286"/>
      <c r="N3" s="286"/>
      <c r="O3" s="286"/>
    </row>
    <row r="4" spans="1:15" ht="50" customHeight="1" x14ac:dyDescent="0.3">
      <c r="A4" s="288" t="s">
        <v>187</v>
      </c>
      <c r="B4" s="288"/>
      <c r="C4" s="288"/>
      <c r="D4" s="288"/>
      <c r="E4" s="288" t="s">
        <v>312</v>
      </c>
      <c r="F4" s="288"/>
      <c r="G4" s="288"/>
      <c r="H4" s="288"/>
      <c r="I4" s="288"/>
      <c r="J4" s="288"/>
      <c r="K4" s="288"/>
      <c r="L4" s="288"/>
      <c r="M4" s="288"/>
      <c r="N4" s="288"/>
      <c r="O4" s="288"/>
    </row>
    <row r="5" spans="1:15" x14ac:dyDescent="0.3">
      <c r="A5" s="89"/>
      <c r="B5" s="101"/>
      <c r="C5" s="101"/>
      <c r="D5" s="101"/>
      <c r="E5" s="289" t="s">
        <v>105</v>
      </c>
      <c r="F5" s="290"/>
      <c r="G5" s="290"/>
      <c r="H5" s="290"/>
      <c r="I5" s="290"/>
      <c r="J5" s="290"/>
      <c r="K5" s="290"/>
      <c r="L5" s="290"/>
      <c r="M5" s="290"/>
      <c r="N5" s="290"/>
      <c r="O5" s="290"/>
    </row>
    <row r="6" spans="1:15" x14ac:dyDescent="0.3">
      <c r="A6" s="86"/>
      <c r="B6" s="85" t="s">
        <v>206</v>
      </c>
      <c r="C6" s="85" t="s">
        <v>207</v>
      </c>
      <c r="D6" s="85" t="s">
        <v>208</v>
      </c>
      <c r="E6" s="100">
        <v>1</v>
      </c>
      <c r="F6" s="100">
        <v>2</v>
      </c>
      <c r="G6" s="100">
        <v>3</v>
      </c>
      <c r="H6" s="100">
        <v>4</v>
      </c>
      <c r="I6" s="100">
        <v>5</v>
      </c>
      <c r="J6" s="100">
        <v>6</v>
      </c>
      <c r="K6" s="100">
        <v>7</v>
      </c>
      <c r="L6" s="100">
        <v>8</v>
      </c>
      <c r="M6" s="100">
        <v>9</v>
      </c>
      <c r="N6" s="100">
        <v>10</v>
      </c>
      <c r="O6" s="100">
        <v>11</v>
      </c>
    </row>
    <row r="7" spans="1:15" x14ac:dyDescent="0.3">
      <c r="A7" s="2" t="s">
        <v>11</v>
      </c>
      <c r="B7" s="17"/>
      <c r="C7" s="17"/>
      <c r="D7" s="17"/>
      <c r="E7" s="5"/>
      <c r="F7" s="5"/>
      <c r="G7" s="5"/>
      <c r="H7" s="5"/>
      <c r="I7" s="5"/>
      <c r="J7" s="5"/>
      <c r="K7" s="5"/>
      <c r="L7" s="5"/>
      <c r="M7" s="5"/>
      <c r="N7" s="5"/>
      <c r="O7" s="5"/>
    </row>
    <row r="8" spans="1:15" x14ac:dyDescent="0.3">
      <c r="A8" s="6" t="s">
        <v>12</v>
      </c>
      <c r="B8" s="7">
        <v>0</v>
      </c>
      <c r="C8" s="7">
        <v>0</v>
      </c>
      <c r="D8" s="7">
        <v>0</v>
      </c>
      <c r="E8" s="7">
        <v>0</v>
      </c>
      <c r="F8" s="7">
        <v>0</v>
      </c>
      <c r="G8" s="7">
        <v>0</v>
      </c>
      <c r="H8" s="7">
        <v>0</v>
      </c>
      <c r="I8" s="7">
        <v>0</v>
      </c>
      <c r="J8" s="7">
        <v>0</v>
      </c>
      <c r="K8" s="7">
        <v>0</v>
      </c>
      <c r="L8" s="7">
        <v>0</v>
      </c>
      <c r="M8" s="7">
        <v>0</v>
      </c>
      <c r="N8" s="7">
        <v>0</v>
      </c>
      <c r="O8" s="7">
        <v>0</v>
      </c>
    </row>
    <row r="9" spans="1:15" x14ac:dyDescent="0.3">
      <c r="A9" s="6" t="s">
        <v>13</v>
      </c>
      <c r="B9" s="24"/>
      <c r="C9" s="24"/>
      <c r="D9" s="24"/>
      <c r="E9" s="4"/>
      <c r="F9" s="4"/>
      <c r="G9" s="4"/>
      <c r="H9" s="4"/>
      <c r="I9" s="4"/>
      <c r="J9" s="4"/>
      <c r="K9" s="4"/>
      <c r="L9" s="4"/>
      <c r="M9" s="4"/>
      <c r="N9" s="4"/>
      <c r="O9" s="4"/>
    </row>
    <row r="10" spans="1:15" ht="26" x14ac:dyDescent="0.3">
      <c r="A10" s="6" t="s">
        <v>159</v>
      </c>
      <c r="B10" s="7">
        <v>0</v>
      </c>
      <c r="C10" s="7">
        <v>0</v>
      </c>
      <c r="D10" s="7">
        <v>0</v>
      </c>
      <c r="E10" s="7">
        <v>0</v>
      </c>
      <c r="F10" s="7">
        <v>0</v>
      </c>
      <c r="G10" s="7">
        <v>0</v>
      </c>
      <c r="H10" s="7">
        <v>0</v>
      </c>
      <c r="I10" s="7">
        <v>0</v>
      </c>
      <c r="J10" s="7">
        <v>0</v>
      </c>
      <c r="K10" s="7">
        <v>0</v>
      </c>
      <c r="L10" s="7">
        <v>0</v>
      </c>
      <c r="M10" s="7">
        <v>0</v>
      </c>
      <c r="N10" s="7">
        <v>0</v>
      </c>
      <c r="O10" s="7">
        <v>0</v>
      </c>
    </row>
    <row r="11" spans="1:15" x14ac:dyDescent="0.3">
      <c r="A11" s="6" t="s">
        <v>160</v>
      </c>
      <c r="B11" s="7">
        <v>0</v>
      </c>
      <c r="C11" s="7">
        <v>0</v>
      </c>
      <c r="D11" s="7">
        <v>0</v>
      </c>
      <c r="E11" s="7">
        <v>0</v>
      </c>
      <c r="F11" s="7">
        <v>0</v>
      </c>
      <c r="G11" s="7">
        <v>0</v>
      </c>
      <c r="H11" s="7">
        <v>0</v>
      </c>
      <c r="I11" s="7">
        <v>0</v>
      </c>
      <c r="J11" s="7">
        <v>0</v>
      </c>
      <c r="K11" s="7">
        <v>0</v>
      </c>
      <c r="L11" s="7">
        <v>0</v>
      </c>
      <c r="M11" s="7">
        <v>0</v>
      </c>
      <c r="N11" s="7">
        <v>0</v>
      </c>
      <c r="O11" s="7">
        <v>0</v>
      </c>
    </row>
    <row r="12" spans="1:15" ht="26" x14ac:dyDescent="0.3">
      <c r="A12" s="6" t="s">
        <v>161</v>
      </c>
      <c r="B12" s="7">
        <v>0</v>
      </c>
      <c r="C12" s="7">
        <v>0</v>
      </c>
      <c r="D12" s="7">
        <v>0</v>
      </c>
      <c r="E12" s="7">
        <v>0</v>
      </c>
      <c r="F12" s="7">
        <v>0</v>
      </c>
      <c r="G12" s="7">
        <v>0</v>
      </c>
      <c r="H12" s="7">
        <v>0</v>
      </c>
      <c r="I12" s="7">
        <v>0</v>
      </c>
      <c r="J12" s="7">
        <v>0</v>
      </c>
      <c r="K12" s="7">
        <v>0</v>
      </c>
      <c r="L12" s="7">
        <v>0</v>
      </c>
      <c r="M12" s="7">
        <v>0</v>
      </c>
      <c r="N12" s="7">
        <v>0</v>
      </c>
      <c r="O12" s="7">
        <v>0</v>
      </c>
    </row>
    <row r="13" spans="1:15" ht="65" x14ac:dyDescent="0.3">
      <c r="A13" s="6" t="s">
        <v>162</v>
      </c>
      <c r="B13" s="7">
        <v>0</v>
      </c>
      <c r="C13" s="7">
        <v>0</v>
      </c>
      <c r="D13" s="7">
        <v>0</v>
      </c>
      <c r="E13" s="7">
        <v>0</v>
      </c>
      <c r="F13" s="7">
        <v>0</v>
      </c>
      <c r="G13" s="7">
        <v>0</v>
      </c>
      <c r="H13" s="7">
        <v>0</v>
      </c>
      <c r="I13" s="7">
        <v>0</v>
      </c>
      <c r="J13" s="7">
        <v>0</v>
      </c>
      <c r="K13" s="7">
        <v>0</v>
      </c>
      <c r="L13" s="7">
        <v>0</v>
      </c>
      <c r="M13" s="7">
        <v>0</v>
      </c>
      <c r="N13" s="7">
        <v>0</v>
      </c>
      <c r="O13" s="7">
        <v>0</v>
      </c>
    </row>
    <row r="14" spans="1:15" x14ac:dyDescent="0.3">
      <c r="A14" s="6" t="s">
        <v>163</v>
      </c>
      <c r="B14" s="7">
        <v>0</v>
      </c>
      <c r="C14" s="7">
        <v>0</v>
      </c>
      <c r="D14" s="7">
        <v>0</v>
      </c>
      <c r="E14" s="7">
        <v>0</v>
      </c>
      <c r="F14" s="7">
        <v>0</v>
      </c>
      <c r="G14" s="7">
        <v>0</v>
      </c>
      <c r="H14" s="7">
        <v>0</v>
      </c>
      <c r="I14" s="7">
        <v>0</v>
      </c>
      <c r="J14" s="7">
        <v>0</v>
      </c>
      <c r="K14" s="7">
        <v>0</v>
      </c>
      <c r="L14" s="7">
        <v>0</v>
      </c>
      <c r="M14" s="7">
        <v>0</v>
      </c>
      <c r="N14" s="7">
        <v>0</v>
      </c>
      <c r="O14" s="7">
        <v>0</v>
      </c>
    </row>
    <row r="15" spans="1:15" ht="39" x14ac:dyDescent="0.3">
      <c r="A15" s="6" t="s">
        <v>164</v>
      </c>
      <c r="B15" s="7">
        <v>0</v>
      </c>
      <c r="C15" s="7">
        <v>0</v>
      </c>
      <c r="D15" s="7">
        <v>0</v>
      </c>
      <c r="E15" s="7">
        <v>0</v>
      </c>
      <c r="F15" s="7">
        <v>0</v>
      </c>
      <c r="G15" s="7">
        <v>0</v>
      </c>
      <c r="H15" s="7">
        <v>0</v>
      </c>
      <c r="I15" s="7">
        <v>0</v>
      </c>
      <c r="J15" s="7">
        <v>0</v>
      </c>
      <c r="K15" s="7">
        <v>0</v>
      </c>
      <c r="L15" s="7">
        <v>0</v>
      </c>
      <c r="M15" s="7">
        <v>0</v>
      </c>
      <c r="N15" s="7">
        <v>0</v>
      </c>
      <c r="O15" s="7">
        <v>0</v>
      </c>
    </row>
    <row r="16" spans="1:15" ht="26" x14ac:dyDescent="0.3">
      <c r="A16" s="90" t="s">
        <v>209</v>
      </c>
      <c r="B16" s="7">
        <v>0</v>
      </c>
      <c r="C16" s="7">
        <v>0</v>
      </c>
      <c r="D16" s="7">
        <v>0</v>
      </c>
      <c r="E16" s="7">
        <v>0</v>
      </c>
      <c r="F16" s="7">
        <v>0</v>
      </c>
      <c r="G16" s="7">
        <v>0</v>
      </c>
      <c r="H16" s="7">
        <v>0</v>
      </c>
      <c r="I16" s="7">
        <v>0</v>
      </c>
      <c r="J16" s="7">
        <v>0</v>
      </c>
      <c r="K16" s="7">
        <v>0</v>
      </c>
      <c r="L16" s="7">
        <v>0</v>
      </c>
      <c r="M16" s="7">
        <v>0</v>
      </c>
      <c r="N16" s="7">
        <v>0</v>
      </c>
      <c r="O16" s="7">
        <v>0</v>
      </c>
    </row>
    <row r="17" spans="1:15" ht="39" x14ac:dyDescent="0.3">
      <c r="A17" s="6" t="s">
        <v>210</v>
      </c>
      <c r="B17" s="7">
        <v>0</v>
      </c>
      <c r="C17" s="7">
        <v>0</v>
      </c>
      <c r="D17" s="7">
        <v>0</v>
      </c>
      <c r="E17" s="7">
        <v>0</v>
      </c>
      <c r="F17" s="7">
        <v>0</v>
      </c>
      <c r="G17" s="7">
        <v>0</v>
      </c>
      <c r="H17" s="7">
        <v>0</v>
      </c>
      <c r="I17" s="7">
        <v>0</v>
      </c>
      <c r="J17" s="7">
        <v>0</v>
      </c>
      <c r="K17" s="7">
        <v>0</v>
      </c>
      <c r="L17" s="7">
        <v>0</v>
      </c>
      <c r="M17" s="7">
        <v>0</v>
      </c>
      <c r="N17" s="7">
        <v>0</v>
      </c>
      <c r="O17" s="7">
        <v>0</v>
      </c>
    </row>
    <row r="18" spans="1:15" ht="78" x14ac:dyDescent="0.3">
      <c r="A18" s="6" t="s">
        <v>211</v>
      </c>
      <c r="B18" s="7">
        <v>0</v>
      </c>
      <c r="C18" s="7">
        <v>0</v>
      </c>
      <c r="D18" s="7">
        <v>0</v>
      </c>
      <c r="E18" s="7">
        <v>0</v>
      </c>
      <c r="F18" s="7">
        <v>0</v>
      </c>
      <c r="G18" s="7">
        <v>0</v>
      </c>
      <c r="H18" s="7">
        <v>0</v>
      </c>
      <c r="I18" s="7">
        <v>0</v>
      </c>
      <c r="J18" s="7">
        <v>0</v>
      </c>
      <c r="K18" s="7">
        <v>0</v>
      </c>
      <c r="L18" s="7">
        <v>0</v>
      </c>
      <c r="M18" s="7">
        <v>0</v>
      </c>
      <c r="N18" s="7">
        <v>0</v>
      </c>
      <c r="O18" s="7">
        <v>0</v>
      </c>
    </row>
    <row r="19" spans="1:15" ht="39" x14ac:dyDescent="0.3">
      <c r="A19" s="6" t="s">
        <v>212</v>
      </c>
      <c r="B19" s="7">
        <v>0</v>
      </c>
      <c r="C19" s="7">
        <v>0</v>
      </c>
      <c r="D19" s="7">
        <v>0</v>
      </c>
      <c r="E19" s="7">
        <v>0</v>
      </c>
      <c r="F19" s="7">
        <v>0</v>
      </c>
      <c r="G19" s="7">
        <v>0</v>
      </c>
      <c r="H19" s="7">
        <v>0</v>
      </c>
      <c r="I19" s="7">
        <v>0</v>
      </c>
      <c r="J19" s="7">
        <v>0</v>
      </c>
      <c r="K19" s="7">
        <v>0</v>
      </c>
      <c r="L19" s="7">
        <v>0</v>
      </c>
      <c r="M19" s="7">
        <v>0</v>
      </c>
      <c r="N19" s="7">
        <v>0</v>
      </c>
      <c r="O19" s="7">
        <v>0</v>
      </c>
    </row>
    <row r="20" spans="1:15" ht="26" x14ac:dyDescent="0.3">
      <c r="A20" s="6" t="s">
        <v>213</v>
      </c>
      <c r="B20" s="7">
        <v>0</v>
      </c>
      <c r="C20" s="7">
        <v>0</v>
      </c>
      <c r="D20" s="7">
        <v>0</v>
      </c>
      <c r="E20" s="7">
        <v>0</v>
      </c>
      <c r="F20" s="7">
        <v>0</v>
      </c>
      <c r="G20" s="7">
        <v>0</v>
      </c>
      <c r="H20" s="7">
        <v>0</v>
      </c>
      <c r="I20" s="7">
        <v>0</v>
      </c>
      <c r="J20" s="7">
        <v>0</v>
      </c>
      <c r="K20" s="7">
        <v>0</v>
      </c>
      <c r="L20" s="7">
        <v>0</v>
      </c>
      <c r="M20" s="7">
        <v>0</v>
      </c>
      <c r="N20" s="7">
        <v>0</v>
      </c>
      <c r="O20" s="7">
        <v>0</v>
      </c>
    </row>
    <row r="21" spans="1:15" ht="26" x14ac:dyDescent="0.3">
      <c r="A21" s="6" t="s">
        <v>214</v>
      </c>
      <c r="B21" s="7">
        <v>0</v>
      </c>
      <c r="C21" s="7">
        <v>0</v>
      </c>
      <c r="D21" s="7">
        <v>0</v>
      </c>
      <c r="E21" s="7">
        <v>0</v>
      </c>
      <c r="F21" s="7">
        <v>0</v>
      </c>
      <c r="G21" s="7">
        <v>0</v>
      </c>
      <c r="H21" s="7">
        <v>0</v>
      </c>
      <c r="I21" s="7">
        <v>0</v>
      </c>
      <c r="J21" s="7">
        <v>0</v>
      </c>
      <c r="K21" s="7">
        <v>0</v>
      </c>
      <c r="L21" s="7">
        <v>0</v>
      </c>
      <c r="M21" s="7">
        <v>0</v>
      </c>
      <c r="N21" s="7">
        <v>0</v>
      </c>
      <c r="O21" s="7">
        <v>0</v>
      </c>
    </row>
    <row r="22" spans="1:15" ht="39" x14ac:dyDescent="0.3">
      <c r="A22" s="6" t="s">
        <v>215</v>
      </c>
      <c r="B22" s="7">
        <v>0</v>
      </c>
      <c r="C22" s="7">
        <v>0</v>
      </c>
      <c r="D22" s="7">
        <v>0</v>
      </c>
      <c r="E22" s="7">
        <v>0</v>
      </c>
      <c r="F22" s="7">
        <v>0</v>
      </c>
      <c r="G22" s="7">
        <v>0</v>
      </c>
      <c r="H22" s="7">
        <v>0</v>
      </c>
      <c r="I22" s="7">
        <v>0</v>
      </c>
      <c r="J22" s="7">
        <v>0</v>
      </c>
      <c r="K22" s="7">
        <v>0</v>
      </c>
      <c r="L22" s="7">
        <v>0</v>
      </c>
      <c r="M22" s="7">
        <v>0</v>
      </c>
      <c r="N22" s="7">
        <v>0</v>
      </c>
      <c r="O22" s="7">
        <v>0</v>
      </c>
    </row>
    <row r="23" spans="1:15" ht="26" x14ac:dyDescent="0.3">
      <c r="A23" s="6" t="s">
        <v>216</v>
      </c>
      <c r="B23" s="7">
        <v>0</v>
      </c>
      <c r="C23" s="7">
        <v>0</v>
      </c>
      <c r="D23" s="7">
        <v>0</v>
      </c>
      <c r="E23" s="7">
        <v>0</v>
      </c>
      <c r="F23" s="7">
        <v>0</v>
      </c>
      <c r="G23" s="7">
        <v>0</v>
      </c>
      <c r="H23" s="7">
        <v>0</v>
      </c>
      <c r="I23" s="7">
        <v>0</v>
      </c>
      <c r="J23" s="7">
        <v>0</v>
      </c>
      <c r="K23" s="7">
        <v>0</v>
      </c>
      <c r="L23" s="7">
        <v>0</v>
      </c>
      <c r="M23" s="7">
        <v>0</v>
      </c>
      <c r="N23" s="7">
        <v>0</v>
      </c>
      <c r="O23" s="7">
        <v>0</v>
      </c>
    </row>
    <row r="24" spans="1:15" ht="39" x14ac:dyDescent="0.3">
      <c r="A24" s="6" t="s">
        <v>217</v>
      </c>
      <c r="B24" s="7">
        <v>0</v>
      </c>
      <c r="C24" s="7">
        <v>0</v>
      </c>
      <c r="D24" s="7">
        <v>0</v>
      </c>
      <c r="E24" s="7">
        <v>0</v>
      </c>
      <c r="F24" s="7">
        <v>0</v>
      </c>
      <c r="G24" s="7">
        <v>0</v>
      </c>
      <c r="H24" s="7">
        <v>0</v>
      </c>
      <c r="I24" s="7">
        <v>0</v>
      </c>
      <c r="J24" s="7">
        <v>0</v>
      </c>
      <c r="K24" s="7">
        <v>0</v>
      </c>
      <c r="L24" s="7">
        <v>0</v>
      </c>
      <c r="M24" s="7">
        <v>0</v>
      </c>
      <c r="N24" s="7">
        <v>0</v>
      </c>
      <c r="O24" s="7">
        <v>0</v>
      </c>
    </row>
    <row r="25" spans="1:15" ht="52" x14ac:dyDescent="0.3">
      <c r="A25" s="6" t="s">
        <v>218</v>
      </c>
      <c r="B25" s="7">
        <v>0</v>
      </c>
      <c r="C25" s="7">
        <v>0</v>
      </c>
      <c r="D25" s="7">
        <v>0</v>
      </c>
      <c r="E25" s="7">
        <v>0</v>
      </c>
      <c r="F25" s="7">
        <v>0</v>
      </c>
      <c r="G25" s="7">
        <v>0</v>
      </c>
      <c r="H25" s="7">
        <v>0</v>
      </c>
      <c r="I25" s="7">
        <v>0</v>
      </c>
      <c r="J25" s="7">
        <v>0</v>
      </c>
      <c r="K25" s="7">
        <v>0</v>
      </c>
      <c r="L25" s="7">
        <v>0</v>
      </c>
      <c r="M25" s="7">
        <v>0</v>
      </c>
      <c r="N25" s="7">
        <v>0</v>
      </c>
      <c r="O25" s="7">
        <v>0</v>
      </c>
    </row>
    <row r="26" spans="1:15" ht="52" x14ac:dyDescent="0.3">
      <c r="A26" s="6" t="s">
        <v>219</v>
      </c>
      <c r="B26" s="7">
        <v>0</v>
      </c>
      <c r="C26" s="7">
        <v>0</v>
      </c>
      <c r="D26" s="7">
        <v>0</v>
      </c>
      <c r="E26" s="7">
        <v>0</v>
      </c>
      <c r="F26" s="7">
        <v>0</v>
      </c>
      <c r="G26" s="7">
        <v>0</v>
      </c>
      <c r="H26" s="7">
        <v>0</v>
      </c>
      <c r="I26" s="7">
        <v>0</v>
      </c>
      <c r="J26" s="7">
        <v>0</v>
      </c>
      <c r="K26" s="7">
        <v>0</v>
      </c>
      <c r="L26" s="7">
        <v>0</v>
      </c>
      <c r="M26" s="7">
        <v>0</v>
      </c>
      <c r="N26" s="7">
        <v>0</v>
      </c>
      <c r="O26" s="7">
        <v>0</v>
      </c>
    </row>
    <row r="27" spans="1:15" ht="26" x14ac:dyDescent="0.3">
      <c r="A27" s="6" t="s">
        <v>40</v>
      </c>
      <c r="B27" s="3">
        <f>B10+B11+B12+B13+B14+B15+B16+B17+B18+B19+B20+B21+B22-B23-B24-B25-B26</f>
        <v>0</v>
      </c>
      <c r="C27" s="3">
        <f t="shared" ref="C27:N27" si="0">C10+C11+C12+C13+C14+C15+C16+C17+C18+C19+C20+C21+C22-C23-C24-C25-C26</f>
        <v>0</v>
      </c>
      <c r="D27" s="3">
        <f t="shared" si="0"/>
        <v>0</v>
      </c>
      <c r="E27" s="3">
        <f t="shared" si="0"/>
        <v>0</v>
      </c>
      <c r="F27" s="3">
        <f t="shared" si="0"/>
        <v>0</v>
      </c>
      <c r="G27" s="3">
        <f t="shared" si="0"/>
        <v>0</v>
      </c>
      <c r="H27" s="3">
        <f t="shared" si="0"/>
        <v>0</v>
      </c>
      <c r="I27" s="3">
        <f t="shared" si="0"/>
        <v>0</v>
      </c>
      <c r="J27" s="3">
        <f t="shared" si="0"/>
        <v>0</v>
      </c>
      <c r="K27" s="3">
        <f t="shared" si="0"/>
        <v>0</v>
      </c>
      <c r="L27" s="3">
        <f t="shared" si="0"/>
        <v>0</v>
      </c>
      <c r="M27" s="3">
        <f t="shared" si="0"/>
        <v>0</v>
      </c>
      <c r="N27" s="3">
        <f t="shared" si="0"/>
        <v>0</v>
      </c>
      <c r="O27" s="3">
        <f t="shared" ref="O27" si="1">O10+O11+O12+O13+O14+O15+O16+O17+O18+O19+O20+O21+O22-O23-O24-O25-O26</f>
        <v>0</v>
      </c>
    </row>
    <row r="28" spans="1:15" x14ac:dyDescent="0.3">
      <c r="A28" s="6" t="s">
        <v>14</v>
      </c>
      <c r="B28" s="7">
        <v>0</v>
      </c>
      <c r="C28" s="7">
        <v>0</v>
      </c>
      <c r="D28" s="7">
        <v>0</v>
      </c>
      <c r="E28" s="7">
        <v>0</v>
      </c>
      <c r="F28" s="7">
        <v>0</v>
      </c>
      <c r="G28" s="7">
        <v>0</v>
      </c>
      <c r="H28" s="7">
        <v>0</v>
      </c>
      <c r="I28" s="7">
        <v>0</v>
      </c>
      <c r="J28" s="7">
        <v>0</v>
      </c>
      <c r="K28" s="7">
        <v>0</v>
      </c>
      <c r="L28" s="7">
        <v>0</v>
      </c>
      <c r="M28" s="7">
        <v>0</v>
      </c>
      <c r="N28" s="7">
        <v>0</v>
      </c>
      <c r="O28" s="7">
        <v>0</v>
      </c>
    </row>
    <row r="29" spans="1:15" x14ac:dyDescent="0.3">
      <c r="A29" s="98" t="s">
        <v>35</v>
      </c>
      <c r="B29" s="32">
        <f>SUM(B8+B27+B28)</f>
        <v>0</v>
      </c>
      <c r="C29" s="32">
        <f t="shared" ref="C29:N29" si="2">SUM(C8+C27+C28)</f>
        <v>0</v>
      </c>
      <c r="D29" s="32">
        <f t="shared" si="2"/>
        <v>0</v>
      </c>
      <c r="E29" s="32">
        <f t="shared" si="2"/>
        <v>0</v>
      </c>
      <c r="F29" s="32">
        <f t="shared" si="2"/>
        <v>0</v>
      </c>
      <c r="G29" s="32">
        <f t="shared" si="2"/>
        <v>0</v>
      </c>
      <c r="H29" s="32">
        <f t="shared" si="2"/>
        <v>0</v>
      </c>
      <c r="I29" s="32">
        <f t="shared" si="2"/>
        <v>0</v>
      </c>
      <c r="J29" s="32">
        <f t="shared" si="2"/>
        <v>0</v>
      </c>
      <c r="K29" s="32">
        <f t="shared" si="2"/>
        <v>0</v>
      </c>
      <c r="L29" s="32">
        <f t="shared" si="2"/>
        <v>0</v>
      </c>
      <c r="M29" s="32">
        <f t="shared" si="2"/>
        <v>0</v>
      </c>
      <c r="N29" s="32">
        <f t="shared" si="2"/>
        <v>0</v>
      </c>
      <c r="O29" s="32">
        <f t="shared" ref="O29" si="3">SUM(O8+O27+O28)</f>
        <v>0</v>
      </c>
    </row>
    <row r="30" spans="1:15" x14ac:dyDescent="0.3">
      <c r="A30" s="9" t="s">
        <v>15</v>
      </c>
      <c r="B30" s="27"/>
      <c r="C30" s="27"/>
      <c r="D30" s="27"/>
      <c r="E30" s="27"/>
      <c r="F30" s="27"/>
      <c r="G30" s="27"/>
      <c r="H30" s="27"/>
      <c r="I30" s="27"/>
      <c r="J30" s="27"/>
      <c r="K30" s="27"/>
      <c r="L30" s="27"/>
      <c r="M30" s="27"/>
      <c r="N30" s="27"/>
      <c r="O30" s="27"/>
    </row>
    <row r="31" spans="1:15" x14ac:dyDescent="0.3">
      <c r="A31" s="6" t="s">
        <v>0</v>
      </c>
      <c r="B31" s="24"/>
      <c r="C31" s="24"/>
      <c r="D31" s="24"/>
      <c r="E31" s="24"/>
      <c r="F31" s="24"/>
      <c r="G31" s="24"/>
      <c r="H31" s="24"/>
      <c r="I31" s="24"/>
      <c r="J31" s="24"/>
      <c r="K31" s="24"/>
      <c r="L31" s="24"/>
      <c r="M31" s="24"/>
      <c r="N31" s="24"/>
      <c r="O31" s="24"/>
    </row>
    <row r="32" spans="1:15" ht="26" x14ac:dyDescent="0.3">
      <c r="A32" s="6" t="s">
        <v>1</v>
      </c>
      <c r="B32" s="7">
        <v>0</v>
      </c>
      <c r="C32" s="7">
        <v>0</v>
      </c>
      <c r="D32" s="7">
        <v>0</v>
      </c>
      <c r="E32" s="7">
        <v>0</v>
      </c>
      <c r="F32" s="7">
        <v>0</v>
      </c>
      <c r="G32" s="7">
        <v>0</v>
      </c>
      <c r="H32" s="7">
        <v>0</v>
      </c>
      <c r="I32" s="7">
        <v>0</v>
      </c>
      <c r="J32" s="7">
        <v>0</v>
      </c>
      <c r="K32" s="7">
        <v>0</v>
      </c>
      <c r="L32" s="7">
        <v>0</v>
      </c>
      <c r="M32" s="7">
        <v>0</v>
      </c>
      <c r="N32" s="7">
        <v>0</v>
      </c>
      <c r="O32" s="7">
        <v>0</v>
      </c>
    </row>
    <row r="33" spans="1:15" ht="26" x14ac:dyDescent="0.3">
      <c r="A33" s="6" t="s">
        <v>2</v>
      </c>
      <c r="B33" s="7">
        <v>0</v>
      </c>
      <c r="C33" s="7">
        <v>0</v>
      </c>
      <c r="D33" s="7">
        <v>0</v>
      </c>
      <c r="E33" s="7">
        <v>0</v>
      </c>
      <c r="F33" s="7">
        <v>0</v>
      </c>
      <c r="G33" s="7">
        <v>0</v>
      </c>
      <c r="H33" s="7">
        <v>0</v>
      </c>
      <c r="I33" s="7">
        <v>0</v>
      </c>
      <c r="J33" s="7">
        <v>0</v>
      </c>
      <c r="K33" s="7">
        <v>0</v>
      </c>
      <c r="L33" s="7">
        <v>0</v>
      </c>
      <c r="M33" s="7">
        <v>0</v>
      </c>
      <c r="N33" s="7">
        <v>0</v>
      </c>
      <c r="O33" s="7">
        <v>0</v>
      </c>
    </row>
    <row r="34" spans="1:15" x14ac:dyDescent="0.3">
      <c r="A34" s="6" t="s">
        <v>3</v>
      </c>
      <c r="B34" s="7">
        <v>0</v>
      </c>
      <c r="C34" s="7">
        <v>0</v>
      </c>
      <c r="D34" s="7">
        <v>0</v>
      </c>
      <c r="E34" s="7">
        <v>0</v>
      </c>
      <c r="F34" s="7">
        <v>0</v>
      </c>
      <c r="G34" s="7">
        <v>0</v>
      </c>
      <c r="H34" s="7">
        <v>0</v>
      </c>
      <c r="I34" s="7">
        <v>0</v>
      </c>
      <c r="J34" s="7">
        <v>0</v>
      </c>
      <c r="K34" s="7">
        <v>0</v>
      </c>
      <c r="L34" s="7">
        <v>0</v>
      </c>
      <c r="M34" s="7">
        <v>0</v>
      </c>
      <c r="N34" s="7">
        <v>0</v>
      </c>
      <c r="O34" s="7">
        <v>0</v>
      </c>
    </row>
    <row r="35" spans="1:15" ht="26" x14ac:dyDescent="0.3">
      <c r="A35" s="6" t="s">
        <v>4</v>
      </c>
      <c r="B35" s="7">
        <v>0</v>
      </c>
      <c r="C35" s="7">
        <v>0</v>
      </c>
      <c r="D35" s="7">
        <v>0</v>
      </c>
      <c r="E35" s="7">
        <v>0</v>
      </c>
      <c r="F35" s="7">
        <v>0</v>
      </c>
      <c r="G35" s="7">
        <v>0</v>
      </c>
      <c r="H35" s="7">
        <v>0</v>
      </c>
      <c r="I35" s="7">
        <v>0</v>
      </c>
      <c r="J35" s="7">
        <v>0</v>
      </c>
      <c r="K35" s="7">
        <v>0</v>
      </c>
      <c r="L35" s="7">
        <v>0</v>
      </c>
      <c r="M35" s="7">
        <v>0</v>
      </c>
      <c r="N35" s="7">
        <v>0</v>
      </c>
      <c r="O35" s="7">
        <v>0</v>
      </c>
    </row>
    <row r="36" spans="1:15" x14ac:dyDescent="0.3">
      <c r="A36" s="6" t="s">
        <v>37</v>
      </c>
      <c r="B36" s="8">
        <f>SUM(B32:B35)</f>
        <v>0</v>
      </c>
      <c r="C36" s="8">
        <f t="shared" ref="C36:N36" si="4">SUM(C32:C35)</f>
        <v>0</v>
      </c>
      <c r="D36" s="8">
        <f t="shared" si="4"/>
        <v>0</v>
      </c>
      <c r="E36" s="8">
        <f t="shared" si="4"/>
        <v>0</v>
      </c>
      <c r="F36" s="8">
        <f t="shared" si="4"/>
        <v>0</v>
      </c>
      <c r="G36" s="8">
        <f t="shared" si="4"/>
        <v>0</v>
      </c>
      <c r="H36" s="8">
        <f t="shared" si="4"/>
        <v>0</v>
      </c>
      <c r="I36" s="8">
        <f t="shared" si="4"/>
        <v>0</v>
      </c>
      <c r="J36" s="8">
        <f t="shared" si="4"/>
        <v>0</v>
      </c>
      <c r="K36" s="8">
        <f t="shared" si="4"/>
        <v>0</v>
      </c>
      <c r="L36" s="8">
        <f t="shared" si="4"/>
        <v>0</v>
      </c>
      <c r="M36" s="8">
        <f t="shared" si="4"/>
        <v>0</v>
      </c>
      <c r="N36" s="8">
        <f t="shared" si="4"/>
        <v>0</v>
      </c>
      <c r="O36" s="8">
        <f t="shared" ref="O36" si="5">SUM(O32:O35)</f>
        <v>0</v>
      </c>
    </row>
    <row r="37" spans="1:15" x14ac:dyDescent="0.3">
      <c r="A37" s="6" t="s">
        <v>10</v>
      </c>
      <c r="B37" s="7">
        <v>0</v>
      </c>
      <c r="C37" s="7">
        <v>0</v>
      </c>
      <c r="D37" s="7">
        <v>0</v>
      </c>
      <c r="E37" s="7">
        <v>0</v>
      </c>
      <c r="F37" s="7">
        <v>0</v>
      </c>
      <c r="G37" s="7">
        <v>0</v>
      </c>
      <c r="H37" s="7">
        <v>0</v>
      </c>
      <c r="I37" s="7">
        <v>0</v>
      </c>
      <c r="J37" s="7">
        <v>0</v>
      </c>
      <c r="K37" s="7">
        <v>0</v>
      </c>
      <c r="L37" s="7">
        <v>0</v>
      </c>
      <c r="M37" s="7">
        <v>0</v>
      </c>
      <c r="N37" s="7">
        <v>0</v>
      </c>
      <c r="O37" s="7">
        <v>0</v>
      </c>
    </row>
    <row r="38" spans="1:15" ht="26" x14ac:dyDescent="0.3">
      <c r="A38" s="6" t="s">
        <v>202</v>
      </c>
      <c r="B38" s="7">
        <v>0</v>
      </c>
      <c r="C38" s="7">
        <v>0</v>
      </c>
      <c r="D38" s="7">
        <v>0</v>
      </c>
      <c r="E38" s="7">
        <v>0</v>
      </c>
      <c r="F38" s="7">
        <v>0</v>
      </c>
      <c r="G38" s="7">
        <v>0</v>
      </c>
      <c r="H38" s="7">
        <v>0</v>
      </c>
      <c r="I38" s="7">
        <v>0</v>
      </c>
      <c r="J38" s="7">
        <v>0</v>
      </c>
      <c r="K38" s="7">
        <v>0</v>
      </c>
      <c r="L38" s="7">
        <v>0</v>
      </c>
      <c r="M38" s="7">
        <v>0</v>
      </c>
      <c r="N38" s="7">
        <v>0</v>
      </c>
      <c r="O38" s="7">
        <v>0</v>
      </c>
    </row>
    <row r="39" spans="1:15" x14ac:dyDescent="0.3">
      <c r="A39" s="6" t="s">
        <v>9</v>
      </c>
      <c r="B39" s="7">
        <v>0</v>
      </c>
      <c r="C39" s="7">
        <v>0</v>
      </c>
      <c r="D39" s="7">
        <v>0</v>
      </c>
      <c r="E39" s="7">
        <v>0</v>
      </c>
      <c r="F39" s="7">
        <v>0</v>
      </c>
      <c r="G39" s="7">
        <v>0</v>
      </c>
      <c r="H39" s="7">
        <v>0</v>
      </c>
      <c r="I39" s="7">
        <v>0</v>
      </c>
      <c r="J39" s="7">
        <v>0</v>
      </c>
      <c r="K39" s="7">
        <v>0</v>
      </c>
      <c r="L39" s="7">
        <v>0</v>
      </c>
      <c r="M39" s="7">
        <v>0</v>
      </c>
      <c r="N39" s="7">
        <v>0</v>
      </c>
      <c r="O39" s="7">
        <v>0</v>
      </c>
    </row>
    <row r="40" spans="1:15" x14ac:dyDescent="0.3">
      <c r="A40" s="98" t="s">
        <v>36</v>
      </c>
      <c r="B40" s="32">
        <f>SUM(B37:B39)+B36</f>
        <v>0</v>
      </c>
      <c r="C40" s="32">
        <f t="shared" ref="C40:N40" si="6">SUM(C37:C39)+C36</f>
        <v>0</v>
      </c>
      <c r="D40" s="32">
        <f t="shared" si="6"/>
        <v>0</v>
      </c>
      <c r="E40" s="32">
        <f t="shared" si="6"/>
        <v>0</v>
      </c>
      <c r="F40" s="32">
        <f t="shared" si="6"/>
        <v>0</v>
      </c>
      <c r="G40" s="32">
        <f t="shared" si="6"/>
        <v>0</v>
      </c>
      <c r="H40" s="32">
        <f t="shared" si="6"/>
        <v>0</v>
      </c>
      <c r="I40" s="32">
        <f t="shared" si="6"/>
        <v>0</v>
      </c>
      <c r="J40" s="32">
        <f t="shared" si="6"/>
        <v>0</v>
      </c>
      <c r="K40" s="32">
        <f t="shared" si="6"/>
        <v>0</v>
      </c>
      <c r="L40" s="32">
        <f t="shared" si="6"/>
        <v>0</v>
      </c>
      <c r="M40" s="32">
        <f t="shared" si="6"/>
        <v>0</v>
      </c>
      <c r="N40" s="32">
        <f t="shared" si="6"/>
        <v>0</v>
      </c>
      <c r="O40" s="32">
        <f t="shared" ref="O40" si="7">SUM(O37:O39)+O36</f>
        <v>0</v>
      </c>
    </row>
    <row r="41" spans="1:15" x14ac:dyDescent="0.3">
      <c r="A41" s="9" t="s">
        <v>8</v>
      </c>
      <c r="B41" s="32">
        <f>B42+B43</f>
        <v>0</v>
      </c>
      <c r="C41" s="32">
        <f t="shared" ref="C41:N41" si="8">C42+C43</f>
        <v>0</v>
      </c>
      <c r="D41" s="32">
        <f t="shared" si="8"/>
        <v>0</v>
      </c>
      <c r="E41" s="32">
        <f t="shared" si="8"/>
        <v>0</v>
      </c>
      <c r="F41" s="32">
        <f t="shared" si="8"/>
        <v>0</v>
      </c>
      <c r="G41" s="32">
        <f t="shared" si="8"/>
        <v>0</v>
      </c>
      <c r="H41" s="32">
        <f t="shared" si="8"/>
        <v>0</v>
      </c>
      <c r="I41" s="32">
        <f t="shared" si="8"/>
        <v>0</v>
      </c>
      <c r="J41" s="32">
        <f t="shared" si="8"/>
        <v>0</v>
      </c>
      <c r="K41" s="32">
        <f t="shared" si="8"/>
        <v>0</v>
      </c>
      <c r="L41" s="32">
        <f t="shared" si="8"/>
        <v>0</v>
      </c>
      <c r="M41" s="32">
        <f t="shared" si="8"/>
        <v>0</v>
      </c>
      <c r="N41" s="32">
        <f t="shared" si="8"/>
        <v>0</v>
      </c>
      <c r="O41" s="32">
        <f t="shared" ref="O41" si="9">O42+O43</f>
        <v>0</v>
      </c>
    </row>
    <row r="42" spans="1:15" ht="26" x14ac:dyDescent="0.3">
      <c r="A42" s="6" t="s">
        <v>138</v>
      </c>
      <c r="B42" s="7">
        <v>0</v>
      </c>
      <c r="C42" s="7">
        <v>0</v>
      </c>
      <c r="D42" s="7">
        <v>0</v>
      </c>
      <c r="E42" s="7">
        <v>0</v>
      </c>
      <c r="F42" s="7">
        <v>0</v>
      </c>
      <c r="G42" s="7">
        <v>0</v>
      </c>
      <c r="H42" s="7">
        <v>0</v>
      </c>
      <c r="I42" s="7">
        <v>0</v>
      </c>
      <c r="J42" s="7">
        <v>0</v>
      </c>
      <c r="K42" s="7">
        <v>0</v>
      </c>
      <c r="L42" s="7">
        <v>0</v>
      </c>
      <c r="M42" s="7">
        <v>0</v>
      </c>
      <c r="N42" s="7">
        <v>0</v>
      </c>
      <c r="O42" s="7">
        <v>0</v>
      </c>
    </row>
    <row r="43" spans="1:15" ht="39" x14ac:dyDescent="0.3">
      <c r="A43" s="6" t="s">
        <v>139</v>
      </c>
      <c r="B43" s="7">
        <v>0</v>
      </c>
      <c r="C43" s="7">
        <v>0</v>
      </c>
      <c r="D43" s="7">
        <v>0</v>
      </c>
      <c r="E43" s="7">
        <v>0</v>
      </c>
      <c r="F43" s="7">
        <v>0</v>
      </c>
      <c r="G43" s="7">
        <v>0</v>
      </c>
      <c r="H43" s="7">
        <v>0</v>
      </c>
      <c r="I43" s="7">
        <v>0</v>
      </c>
      <c r="J43" s="7">
        <v>0</v>
      </c>
      <c r="K43" s="7">
        <v>0</v>
      </c>
      <c r="L43" s="7">
        <v>0</v>
      </c>
      <c r="M43" s="7">
        <v>0</v>
      </c>
      <c r="N43" s="7">
        <v>0</v>
      </c>
      <c r="O43" s="7">
        <v>0</v>
      </c>
    </row>
    <row r="44" spans="1:15" ht="39" x14ac:dyDescent="0.3">
      <c r="A44" s="9" t="s">
        <v>146</v>
      </c>
      <c r="B44" s="27"/>
      <c r="C44" s="27"/>
      <c r="D44" s="27"/>
      <c r="E44" s="27"/>
      <c r="F44" s="27"/>
      <c r="G44" s="27"/>
      <c r="H44" s="27"/>
      <c r="I44" s="27"/>
      <c r="J44" s="27"/>
      <c r="K44" s="27"/>
      <c r="L44" s="27"/>
      <c r="M44" s="27"/>
      <c r="N44" s="27"/>
      <c r="O44" s="27"/>
    </row>
    <row r="45" spans="1:15" ht="78" x14ac:dyDescent="0.3">
      <c r="A45" s="6" t="s">
        <v>19</v>
      </c>
      <c r="B45" s="7">
        <v>0</v>
      </c>
      <c r="C45" s="7">
        <v>0</v>
      </c>
      <c r="D45" s="7">
        <v>0</v>
      </c>
      <c r="E45" s="7">
        <v>0</v>
      </c>
      <c r="F45" s="7">
        <v>0</v>
      </c>
      <c r="G45" s="7">
        <v>0</v>
      </c>
      <c r="H45" s="7">
        <v>0</v>
      </c>
      <c r="I45" s="7">
        <v>0</v>
      </c>
      <c r="J45" s="7">
        <v>0</v>
      </c>
      <c r="K45" s="7">
        <v>0</v>
      </c>
      <c r="L45" s="7">
        <v>0</v>
      </c>
      <c r="M45" s="7">
        <v>0</v>
      </c>
      <c r="N45" s="7">
        <v>0</v>
      </c>
      <c r="O45" s="7">
        <v>0</v>
      </c>
    </row>
    <row r="46" spans="1:15" ht="26" x14ac:dyDescent="0.3">
      <c r="A46" s="6" t="s">
        <v>20</v>
      </c>
      <c r="B46" s="7">
        <v>0</v>
      </c>
      <c r="C46" s="7">
        <v>0</v>
      </c>
      <c r="D46" s="7">
        <v>0</v>
      </c>
      <c r="E46" s="7">
        <v>0</v>
      </c>
      <c r="F46" s="7">
        <v>0</v>
      </c>
      <c r="G46" s="7">
        <v>0</v>
      </c>
      <c r="H46" s="7">
        <v>0</v>
      </c>
      <c r="I46" s="7">
        <v>0</v>
      </c>
      <c r="J46" s="7">
        <v>0</v>
      </c>
      <c r="K46" s="7">
        <v>0</v>
      </c>
      <c r="L46" s="7">
        <v>0</v>
      </c>
      <c r="M46" s="7">
        <v>0</v>
      </c>
      <c r="N46" s="7">
        <v>0</v>
      </c>
      <c r="O46" s="7">
        <v>0</v>
      </c>
    </row>
    <row r="47" spans="1:15" ht="26" x14ac:dyDescent="0.3">
      <c r="A47" s="6" t="s">
        <v>21</v>
      </c>
      <c r="B47" s="7">
        <v>0</v>
      </c>
      <c r="C47" s="7">
        <v>0</v>
      </c>
      <c r="D47" s="7">
        <v>0</v>
      </c>
      <c r="E47" s="7">
        <v>0</v>
      </c>
      <c r="F47" s="7">
        <v>0</v>
      </c>
      <c r="G47" s="7">
        <v>0</v>
      </c>
      <c r="H47" s="7">
        <v>0</v>
      </c>
      <c r="I47" s="7">
        <v>0</v>
      </c>
      <c r="J47" s="7">
        <v>0</v>
      </c>
      <c r="K47" s="7">
        <v>0</v>
      </c>
      <c r="L47" s="7">
        <v>0</v>
      </c>
      <c r="M47" s="7">
        <v>0</v>
      </c>
      <c r="N47" s="7">
        <v>0</v>
      </c>
      <c r="O47" s="7">
        <v>0</v>
      </c>
    </row>
    <row r="48" spans="1:15" ht="26" x14ac:dyDescent="0.3">
      <c r="A48" s="6" t="s">
        <v>22</v>
      </c>
      <c r="B48" s="7">
        <v>0</v>
      </c>
      <c r="C48" s="7">
        <v>0</v>
      </c>
      <c r="D48" s="7">
        <v>0</v>
      </c>
      <c r="E48" s="7">
        <v>0</v>
      </c>
      <c r="F48" s="7">
        <v>0</v>
      </c>
      <c r="G48" s="7">
        <v>0</v>
      </c>
      <c r="H48" s="7">
        <v>0</v>
      </c>
      <c r="I48" s="7">
        <v>0</v>
      </c>
      <c r="J48" s="7">
        <v>0</v>
      </c>
      <c r="K48" s="7">
        <v>0</v>
      </c>
      <c r="L48" s="7">
        <v>0</v>
      </c>
      <c r="M48" s="7">
        <v>0</v>
      </c>
      <c r="N48" s="7">
        <v>0</v>
      </c>
      <c r="O48" s="7">
        <v>0</v>
      </c>
    </row>
    <row r="49" spans="1:15" ht="26" x14ac:dyDescent="0.3">
      <c r="A49" s="6" t="s">
        <v>23</v>
      </c>
      <c r="B49" s="7">
        <v>0</v>
      </c>
      <c r="C49" s="7">
        <v>0</v>
      </c>
      <c r="D49" s="7">
        <v>0</v>
      </c>
      <c r="E49" s="7">
        <v>0</v>
      </c>
      <c r="F49" s="7">
        <v>0</v>
      </c>
      <c r="G49" s="7">
        <v>0</v>
      </c>
      <c r="H49" s="7">
        <v>0</v>
      </c>
      <c r="I49" s="7">
        <v>0</v>
      </c>
      <c r="J49" s="7">
        <v>0</v>
      </c>
      <c r="K49" s="7">
        <v>0</v>
      </c>
      <c r="L49" s="7">
        <v>0</v>
      </c>
      <c r="M49" s="7">
        <v>0</v>
      </c>
      <c r="N49" s="7">
        <v>0</v>
      </c>
      <c r="O49" s="7">
        <v>0</v>
      </c>
    </row>
    <row r="50" spans="1:15" ht="26" x14ac:dyDescent="0.3">
      <c r="A50" s="6" t="s">
        <v>24</v>
      </c>
      <c r="B50" s="7">
        <v>0</v>
      </c>
      <c r="C50" s="7">
        <v>0</v>
      </c>
      <c r="D50" s="7">
        <v>0</v>
      </c>
      <c r="E50" s="7">
        <v>0</v>
      </c>
      <c r="F50" s="7">
        <v>0</v>
      </c>
      <c r="G50" s="7">
        <v>0</v>
      </c>
      <c r="H50" s="7">
        <v>0</v>
      </c>
      <c r="I50" s="7">
        <v>0</v>
      </c>
      <c r="J50" s="7">
        <v>0</v>
      </c>
      <c r="K50" s="7">
        <v>0</v>
      </c>
      <c r="L50" s="7">
        <v>0</v>
      </c>
      <c r="M50" s="7">
        <v>0</v>
      </c>
      <c r="N50" s="7">
        <v>0</v>
      </c>
      <c r="O50" s="7">
        <v>0</v>
      </c>
    </row>
    <row r="51" spans="1:15" ht="65" x14ac:dyDescent="0.3">
      <c r="A51" s="6" t="s">
        <v>25</v>
      </c>
      <c r="B51" s="7">
        <v>0</v>
      </c>
      <c r="C51" s="7">
        <v>0</v>
      </c>
      <c r="D51" s="7">
        <v>0</v>
      </c>
      <c r="E51" s="7">
        <v>0</v>
      </c>
      <c r="F51" s="7">
        <v>0</v>
      </c>
      <c r="G51" s="7">
        <v>0</v>
      </c>
      <c r="H51" s="7">
        <v>0</v>
      </c>
      <c r="I51" s="7">
        <v>0</v>
      </c>
      <c r="J51" s="7">
        <v>0</v>
      </c>
      <c r="K51" s="7">
        <v>0</v>
      </c>
      <c r="L51" s="7">
        <v>0</v>
      </c>
      <c r="M51" s="7">
        <v>0</v>
      </c>
      <c r="N51" s="7">
        <v>0</v>
      </c>
      <c r="O51" s="7">
        <v>0</v>
      </c>
    </row>
    <row r="52" spans="1:15" ht="39" x14ac:dyDescent="0.3">
      <c r="A52" s="6" t="s">
        <v>26</v>
      </c>
      <c r="B52" s="7">
        <v>0</v>
      </c>
      <c r="C52" s="7">
        <v>0</v>
      </c>
      <c r="D52" s="7">
        <v>0</v>
      </c>
      <c r="E52" s="7">
        <v>0</v>
      </c>
      <c r="F52" s="7">
        <v>0</v>
      </c>
      <c r="G52" s="7">
        <v>0</v>
      </c>
      <c r="H52" s="7">
        <v>0</v>
      </c>
      <c r="I52" s="7">
        <v>0</v>
      </c>
      <c r="J52" s="7">
        <v>0</v>
      </c>
      <c r="K52" s="7">
        <v>0</v>
      </c>
      <c r="L52" s="7">
        <v>0</v>
      </c>
      <c r="M52" s="7">
        <v>0</v>
      </c>
      <c r="N52" s="7">
        <v>0</v>
      </c>
      <c r="O52" s="7">
        <v>0</v>
      </c>
    </row>
    <row r="53" spans="1:15" ht="39" x14ac:dyDescent="0.3">
      <c r="A53" s="9" t="s">
        <v>154</v>
      </c>
      <c r="B53" s="10">
        <f>SUM(B45:B52)</f>
        <v>0</v>
      </c>
      <c r="C53" s="10">
        <f t="shared" ref="C53:N53" si="10">SUM(C45:C52)</f>
        <v>0</v>
      </c>
      <c r="D53" s="10">
        <f t="shared" si="10"/>
        <v>0</v>
      </c>
      <c r="E53" s="10">
        <f t="shared" si="10"/>
        <v>0</v>
      </c>
      <c r="F53" s="10">
        <f t="shared" si="10"/>
        <v>0</v>
      </c>
      <c r="G53" s="10">
        <f t="shared" si="10"/>
        <v>0</v>
      </c>
      <c r="H53" s="10">
        <f t="shared" si="10"/>
        <v>0</v>
      </c>
      <c r="I53" s="10">
        <f t="shared" si="10"/>
        <v>0</v>
      </c>
      <c r="J53" s="10">
        <f t="shared" si="10"/>
        <v>0</v>
      </c>
      <c r="K53" s="10">
        <f t="shared" si="10"/>
        <v>0</v>
      </c>
      <c r="L53" s="10">
        <f t="shared" si="10"/>
        <v>0</v>
      </c>
      <c r="M53" s="10">
        <f t="shared" si="10"/>
        <v>0</v>
      </c>
      <c r="N53" s="10">
        <f t="shared" si="10"/>
        <v>0</v>
      </c>
      <c r="O53" s="10">
        <f t="shared" ref="O53" si="11">SUM(O45:O52)</f>
        <v>0</v>
      </c>
    </row>
    <row r="54" spans="1:15" ht="26" x14ac:dyDescent="0.3">
      <c r="A54" s="9" t="s">
        <v>155</v>
      </c>
      <c r="B54" s="10">
        <f>B40+B42-B53-B69-B72-B75</f>
        <v>0</v>
      </c>
      <c r="C54" s="10">
        <f t="shared" ref="C54:N54" si="12">C40+C42-C53-C69-C72-C75</f>
        <v>0</v>
      </c>
      <c r="D54" s="10">
        <f t="shared" si="12"/>
        <v>0</v>
      </c>
      <c r="E54" s="10">
        <f t="shared" si="12"/>
        <v>0</v>
      </c>
      <c r="F54" s="10">
        <f t="shared" si="12"/>
        <v>0</v>
      </c>
      <c r="G54" s="10">
        <f t="shared" si="12"/>
        <v>0</v>
      </c>
      <c r="H54" s="10">
        <f t="shared" si="12"/>
        <v>0</v>
      </c>
      <c r="I54" s="10">
        <f t="shared" si="12"/>
        <v>0</v>
      </c>
      <c r="J54" s="10">
        <f t="shared" si="12"/>
        <v>0</v>
      </c>
      <c r="K54" s="10">
        <f t="shared" si="12"/>
        <v>0</v>
      </c>
      <c r="L54" s="10">
        <f t="shared" si="12"/>
        <v>0</v>
      </c>
      <c r="M54" s="10">
        <f t="shared" si="12"/>
        <v>0</v>
      </c>
      <c r="N54" s="10">
        <f t="shared" si="12"/>
        <v>0</v>
      </c>
      <c r="O54" s="10">
        <f t="shared" ref="O54" si="13">O40+O42-O53-O69-O72-O75</f>
        <v>0</v>
      </c>
    </row>
    <row r="55" spans="1:15" ht="26" x14ac:dyDescent="0.3">
      <c r="A55" s="9" t="s">
        <v>16</v>
      </c>
      <c r="B55" s="12">
        <f>B29+B54+B43</f>
        <v>0</v>
      </c>
      <c r="C55" s="12">
        <f>C29+C54+C43</f>
        <v>0</v>
      </c>
      <c r="D55" s="12">
        <f t="shared" ref="D55:N55" si="14">D29+D54+D43</f>
        <v>0</v>
      </c>
      <c r="E55" s="12">
        <f t="shared" si="14"/>
        <v>0</v>
      </c>
      <c r="F55" s="12">
        <f t="shared" si="14"/>
        <v>0</v>
      </c>
      <c r="G55" s="12">
        <f t="shared" si="14"/>
        <v>0</v>
      </c>
      <c r="H55" s="12">
        <f t="shared" si="14"/>
        <v>0</v>
      </c>
      <c r="I55" s="12">
        <f t="shared" si="14"/>
        <v>0</v>
      </c>
      <c r="J55" s="12">
        <f t="shared" si="14"/>
        <v>0</v>
      </c>
      <c r="K55" s="12">
        <f t="shared" si="14"/>
        <v>0</v>
      </c>
      <c r="L55" s="12">
        <f t="shared" si="14"/>
        <v>0</v>
      </c>
      <c r="M55" s="12">
        <f t="shared" si="14"/>
        <v>0</v>
      </c>
      <c r="N55" s="12">
        <f t="shared" si="14"/>
        <v>0</v>
      </c>
      <c r="O55" s="12">
        <f t="shared" ref="O55" si="15">O29+O54+O43</f>
        <v>0</v>
      </c>
    </row>
    <row r="56" spans="1:15" ht="52" x14ac:dyDescent="0.3">
      <c r="A56" s="9" t="s">
        <v>151</v>
      </c>
      <c r="B56" s="27"/>
      <c r="C56" s="27"/>
      <c r="D56" s="27"/>
      <c r="E56" s="27"/>
      <c r="F56" s="27"/>
      <c r="G56" s="27"/>
      <c r="H56" s="27"/>
      <c r="I56" s="27"/>
      <c r="J56" s="27"/>
      <c r="K56" s="27"/>
      <c r="L56" s="27"/>
      <c r="M56" s="27"/>
      <c r="N56" s="27"/>
    </row>
    <row r="57" spans="1:15" ht="26" x14ac:dyDescent="0.3">
      <c r="A57" s="6" t="s">
        <v>203</v>
      </c>
      <c r="B57" s="7">
        <v>0</v>
      </c>
      <c r="C57" s="7">
        <v>0</v>
      </c>
      <c r="D57" s="7">
        <v>0</v>
      </c>
      <c r="E57" s="7">
        <v>0</v>
      </c>
      <c r="F57" s="7">
        <v>0</v>
      </c>
      <c r="G57" s="7">
        <v>0</v>
      </c>
      <c r="H57" s="7">
        <v>0</v>
      </c>
      <c r="I57" s="7">
        <v>0</v>
      </c>
      <c r="J57" s="7">
        <v>0</v>
      </c>
      <c r="K57" s="7">
        <v>0</v>
      </c>
      <c r="L57" s="7">
        <v>0</v>
      </c>
      <c r="M57" s="7">
        <v>0</v>
      </c>
      <c r="N57" s="7">
        <v>0</v>
      </c>
      <c r="O57" s="7">
        <v>0</v>
      </c>
    </row>
    <row r="58" spans="1:15" ht="26" x14ac:dyDescent="0.3">
      <c r="A58" s="6" t="s">
        <v>204</v>
      </c>
      <c r="B58" s="7">
        <v>0</v>
      </c>
      <c r="C58" s="7">
        <v>0</v>
      </c>
      <c r="D58" s="7">
        <v>0</v>
      </c>
      <c r="E58" s="7">
        <v>0</v>
      </c>
      <c r="F58" s="7">
        <v>0</v>
      </c>
      <c r="G58" s="7">
        <v>0</v>
      </c>
      <c r="H58" s="7">
        <v>0</v>
      </c>
      <c r="I58" s="7">
        <v>0</v>
      </c>
      <c r="J58" s="7">
        <v>0</v>
      </c>
      <c r="K58" s="7">
        <v>0</v>
      </c>
      <c r="L58" s="7">
        <v>0</v>
      </c>
      <c r="M58" s="7">
        <v>0</v>
      </c>
      <c r="N58" s="7">
        <v>0</v>
      </c>
      <c r="O58" s="7">
        <v>0</v>
      </c>
    </row>
    <row r="59" spans="1:15" ht="26" x14ac:dyDescent="0.3">
      <c r="A59" s="6" t="s">
        <v>21</v>
      </c>
      <c r="B59" s="7">
        <v>0</v>
      </c>
      <c r="C59" s="7">
        <v>0</v>
      </c>
      <c r="D59" s="7">
        <v>0</v>
      </c>
      <c r="E59" s="7">
        <v>0</v>
      </c>
      <c r="F59" s="7">
        <v>0</v>
      </c>
      <c r="G59" s="7">
        <v>0</v>
      </c>
      <c r="H59" s="7">
        <v>0</v>
      </c>
      <c r="I59" s="7">
        <v>0</v>
      </c>
      <c r="J59" s="7">
        <v>0</v>
      </c>
      <c r="K59" s="7">
        <v>0</v>
      </c>
      <c r="L59" s="7">
        <v>0</v>
      </c>
      <c r="M59" s="7">
        <v>0</v>
      </c>
      <c r="N59" s="7">
        <v>0</v>
      </c>
      <c r="O59" s="7">
        <v>0</v>
      </c>
    </row>
    <row r="60" spans="1:15" ht="26" x14ac:dyDescent="0.3">
      <c r="A60" s="6" t="s">
        <v>22</v>
      </c>
      <c r="B60" s="7">
        <v>0</v>
      </c>
      <c r="C60" s="7">
        <v>0</v>
      </c>
      <c r="D60" s="7">
        <v>0</v>
      </c>
      <c r="E60" s="7">
        <v>0</v>
      </c>
      <c r="F60" s="7">
        <v>0</v>
      </c>
      <c r="G60" s="7">
        <v>0</v>
      </c>
      <c r="H60" s="7">
        <v>0</v>
      </c>
      <c r="I60" s="7">
        <v>0</v>
      </c>
      <c r="J60" s="7">
        <v>0</v>
      </c>
      <c r="K60" s="7">
        <v>0</v>
      </c>
      <c r="L60" s="7">
        <v>0</v>
      </c>
      <c r="M60" s="7">
        <v>0</v>
      </c>
      <c r="N60" s="7">
        <v>0</v>
      </c>
      <c r="O60" s="7">
        <v>0</v>
      </c>
    </row>
    <row r="61" spans="1:15" ht="26" x14ac:dyDescent="0.3">
      <c r="A61" s="6" t="s">
        <v>27</v>
      </c>
      <c r="B61" s="7">
        <v>0</v>
      </c>
      <c r="C61" s="7">
        <v>0</v>
      </c>
      <c r="D61" s="7">
        <v>0</v>
      </c>
      <c r="E61" s="7">
        <v>0</v>
      </c>
      <c r="F61" s="7">
        <v>0</v>
      </c>
      <c r="G61" s="7">
        <v>0</v>
      </c>
      <c r="H61" s="7">
        <v>0</v>
      </c>
      <c r="I61" s="7">
        <v>0</v>
      </c>
      <c r="J61" s="7">
        <v>0</v>
      </c>
      <c r="K61" s="7">
        <v>0</v>
      </c>
      <c r="L61" s="7">
        <v>0</v>
      </c>
      <c r="M61" s="7">
        <v>0</v>
      </c>
      <c r="N61" s="7">
        <v>0</v>
      </c>
      <c r="O61" s="7">
        <v>0</v>
      </c>
    </row>
    <row r="62" spans="1:15" ht="26" x14ac:dyDescent="0.3">
      <c r="A62" s="6" t="s">
        <v>28</v>
      </c>
      <c r="B62" s="7">
        <v>0</v>
      </c>
      <c r="C62" s="7">
        <v>0</v>
      </c>
      <c r="D62" s="7">
        <v>0</v>
      </c>
      <c r="E62" s="7">
        <v>0</v>
      </c>
      <c r="F62" s="7">
        <v>0</v>
      </c>
      <c r="G62" s="7">
        <v>0</v>
      </c>
      <c r="H62" s="7">
        <v>0</v>
      </c>
      <c r="I62" s="7">
        <v>0</v>
      </c>
      <c r="J62" s="7">
        <v>0</v>
      </c>
      <c r="K62" s="7">
        <v>0</v>
      </c>
      <c r="L62" s="7">
        <v>0</v>
      </c>
      <c r="M62" s="7">
        <v>0</v>
      </c>
      <c r="N62" s="7">
        <v>0</v>
      </c>
      <c r="O62" s="7">
        <v>0</v>
      </c>
    </row>
    <row r="63" spans="1:15" ht="65" x14ac:dyDescent="0.3">
      <c r="A63" s="6" t="s">
        <v>25</v>
      </c>
      <c r="B63" s="7">
        <v>0</v>
      </c>
      <c r="C63" s="7">
        <v>0</v>
      </c>
      <c r="D63" s="7">
        <v>0</v>
      </c>
      <c r="E63" s="7">
        <v>0</v>
      </c>
      <c r="F63" s="7">
        <v>0</v>
      </c>
      <c r="G63" s="7">
        <v>0</v>
      </c>
      <c r="H63" s="7">
        <v>0</v>
      </c>
      <c r="I63" s="7">
        <v>0</v>
      </c>
      <c r="J63" s="7">
        <v>0</v>
      </c>
      <c r="K63" s="7">
        <v>0</v>
      </c>
      <c r="L63" s="7">
        <v>0</v>
      </c>
      <c r="M63" s="7">
        <v>0</v>
      </c>
      <c r="N63" s="7">
        <v>0</v>
      </c>
      <c r="O63" s="7">
        <v>0</v>
      </c>
    </row>
    <row r="64" spans="1:15" ht="39" x14ac:dyDescent="0.3">
      <c r="A64" s="6" t="s">
        <v>29</v>
      </c>
      <c r="B64" s="7">
        <v>0</v>
      </c>
      <c r="C64" s="7">
        <v>0</v>
      </c>
      <c r="D64" s="7">
        <v>0</v>
      </c>
      <c r="E64" s="7">
        <v>0</v>
      </c>
      <c r="F64" s="7">
        <v>0</v>
      </c>
      <c r="G64" s="7">
        <v>0</v>
      </c>
      <c r="H64" s="7">
        <v>0</v>
      </c>
      <c r="I64" s="7">
        <v>0</v>
      </c>
      <c r="J64" s="7">
        <v>0</v>
      </c>
      <c r="K64" s="7">
        <v>0</v>
      </c>
      <c r="L64" s="7">
        <v>0</v>
      </c>
      <c r="M64" s="7">
        <v>0</v>
      </c>
      <c r="N64" s="7">
        <v>0</v>
      </c>
      <c r="O64" s="7">
        <v>0</v>
      </c>
    </row>
    <row r="65" spans="1:15" ht="39" x14ac:dyDescent="0.3">
      <c r="A65" s="9" t="s">
        <v>38</v>
      </c>
      <c r="B65" s="10">
        <f>SUM(B57:B64)</f>
        <v>0</v>
      </c>
      <c r="C65" s="10">
        <f t="shared" ref="C65:N65" si="16">SUM(C57:C64)</f>
        <v>0</v>
      </c>
      <c r="D65" s="10">
        <f t="shared" si="16"/>
        <v>0</v>
      </c>
      <c r="E65" s="10">
        <f t="shared" si="16"/>
        <v>0</v>
      </c>
      <c r="F65" s="10">
        <f t="shared" si="16"/>
        <v>0</v>
      </c>
      <c r="G65" s="10">
        <f t="shared" si="16"/>
        <v>0</v>
      </c>
      <c r="H65" s="10">
        <f t="shared" si="16"/>
        <v>0</v>
      </c>
      <c r="I65" s="10">
        <f t="shared" si="16"/>
        <v>0</v>
      </c>
      <c r="J65" s="10">
        <f t="shared" si="16"/>
        <v>0</v>
      </c>
      <c r="K65" s="10">
        <f t="shared" si="16"/>
        <v>0</v>
      </c>
      <c r="L65" s="10">
        <f t="shared" si="16"/>
        <v>0</v>
      </c>
      <c r="M65" s="10">
        <f t="shared" si="16"/>
        <v>0</v>
      </c>
      <c r="N65" s="10">
        <f t="shared" si="16"/>
        <v>0</v>
      </c>
      <c r="O65" s="10">
        <f t="shared" ref="O65" si="17">SUM(O57:O64)</f>
        <v>0</v>
      </c>
    </row>
    <row r="66" spans="1:15" x14ac:dyDescent="0.3">
      <c r="A66" s="9" t="s">
        <v>156</v>
      </c>
      <c r="B66" s="7">
        <v>0</v>
      </c>
      <c r="C66" s="7">
        <v>0</v>
      </c>
      <c r="D66" s="7">
        <v>0</v>
      </c>
      <c r="E66" s="7">
        <v>0</v>
      </c>
      <c r="F66" s="7">
        <v>0</v>
      </c>
      <c r="G66" s="7">
        <v>0</v>
      </c>
      <c r="H66" s="7">
        <v>0</v>
      </c>
      <c r="I66" s="7">
        <v>0</v>
      </c>
      <c r="J66" s="7">
        <v>0</v>
      </c>
      <c r="K66" s="7">
        <v>0</v>
      </c>
      <c r="L66" s="7">
        <v>0</v>
      </c>
      <c r="M66" s="7">
        <v>0</v>
      </c>
      <c r="N66" s="7">
        <v>0</v>
      </c>
      <c r="O66" s="7">
        <v>0</v>
      </c>
    </row>
    <row r="67" spans="1:15" x14ac:dyDescent="0.3">
      <c r="A67" s="9" t="s">
        <v>17</v>
      </c>
      <c r="B67" s="33">
        <f t="shared" ref="B67:N67" si="18">B68+B71+B74+B77</f>
        <v>0</v>
      </c>
      <c r="C67" s="33">
        <f t="shared" si="18"/>
        <v>0</v>
      </c>
      <c r="D67" s="33">
        <f t="shared" si="18"/>
        <v>0</v>
      </c>
      <c r="E67" s="33">
        <f t="shared" si="18"/>
        <v>0</v>
      </c>
      <c r="F67" s="33">
        <f t="shared" si="18"/>
        <v>0</v>
      </c>
      <c r="G67" s="33">
        <f t="shared" si="18"/>
        <v>0</v>
      </c>
      <c r="H67" s="33">
        <f t="shared" si="18"/>
        <v>0</v>
      </c>
      <c r="I67" s="33">
        <f t="shared" si="18"/>
        <v>0</v>
      </c>
      <c r="J67" s="33">
        <f t="shared" si="18"/>
        <v>0</v>
      </c>
      <c r="K67" s="33">
        <f t="shared" si="18"/>
        <v>0</v>
      </c>
      <c r="L67" s="33">
        <f t="shared" si="18"/>
        <v>0</v>
      </c>
      <c r="M67" s="33">
        <f t="shared" si="18"/>
        <v>0</v>
      </c>
      <c r="N67" s="33">
        <f t="shared" si="18"/>
        <v>0</v>
      </c>
      <c r="O67" s="33">
        <f t="shared" ref="O67" si="19">O68+O71+O74+O77</f>
        <v>0</v>
      </c>
    </row>
    <row r="68" spans="1:15" ht="26" x14ac:dyDescent="0.3">
      <c r="A68" s="6" t="s">
        <v>140</v>
      </c>
      <c r="B68" s="33">
        <f t="shared" ref="B68:N68" si="20">B69+B70</f>
        <v>0</v>
      </c>
      <c r="C68" s="33">
        <f t="shared" si="20"/>
        <v>0</v>
      </c>
      <c r="D68" s="33">
        <f t="shared" si="20"/>
        <v>0</v>
      </c>
      <c r="E68" s="33">
        <f t="shared" si="20"/>
        <v>0</v>
      </c>
      <c r="F68" s="33">
        <f t="shared" si="20"/>
        <v>0</v>
      </c>
      <c r="G68" s="33">
        <f t="shared" si="20"/>
        <v>0</v>
      </c>
      <c r="H68" s="33">
        <f t="shared" si="20"/>
        <v>0</v>
      </c>
      <c r="I68" s="33">
        <f t="shared" si="20"/>
        <v>0</v>
      </c>
      <c r="J68" s="33">
        <f t="shared" si="20"/>
        <v>0</v>
      </c>
      <c r="K68" s="33">
        <f t="shared" si="20"/>
        <v>0</v>
      </c>
      <c r="L68" s="33">
        <f t="shared" si="20"/>
        <v>0</v>
      </c>
      <c r="M68" s="33">
        <f t="shared" si="20"/>
        <v>0</v>
      </c>
      <c r="N68" s="33">
        <f t="shared" si="20"/>
        <v>0</v>
      </c>
      <c r="O68" s="33">
        <f t="shared" ref="O68" si="21">O69+O70</f>
        <v>0</v>
      </c>
    </row>
    <row r="69" spans="1:15" ht="26" x14ac:dyDescent="0.3">
      <c r="A69" s="6" t="s">
        <v>136</v>
      </c>
      <c r="B69" s="7">
        <v>0</v>
      </c>
      <c r="C69" s="7">
        <v>0</v>
      </c>
      <c r="D69" s="7">
        <v>0</v>
      </c>
      <c r="E69" s="7">
        <v>0</v>
      </c>
      <c r="F69" s="7">
        <v>0</v>
      </c>
      <c r="G69" s="7">
        <v>0</v>
      </c>
      <c r="H69" s="7">
        <v>0</v>
      </c>
      <c r="I69" s="7">
        <v>0</v>
      </c>
      <c r="J69" s="7">
        <v>0</v>
      </c>
      <c r="K69" s="7">
        <v>0</v>
      </c>
      <c r="L69" s="7">
        <v>0</v>
      </c>
      <c r="M69" s="7">
        <v>0</v>
      </c>
      <c r="N69" s="7">
        <v>0</v>
      </c>
      <c r="O69" s="7">
        <v>0</v>
      </c>
    </row>
    <row r="70" spans="1:15" ht="39" x14ac:dyDescent="0.3">
      <c r="A70" s="6" t="s">
        <v>137</v>
      </c>
      <c r="B70" s="7">
        <v>0</v>
      </c>
      <c r="C70" s="7">
        <v>0</v>
      </c>
      <c r="D70" s="7">
        <v>0</v>
      </c>
      <c r="E70" s="7">
        <v>0</v>
      </c>
      <c r="F70" s="7">
        <v>0</v>
      </c>
      <c r="G70" s="7">
        <v>0</v>
      </c>
      <c r="H70" s="7">
        <v>0</v>
      </c>
      <c r="I70" s="7">
        <v>0</v>
      </c>
      <c r="J70" s="7">
        <v>0</v>
      </c>
      <c r="K70" s="7">
        <v>0</v>
      </c>
      <c r="L70" s="7">
        <v>0</v>
      </c>
      <c r="M70" s="7">
        <v>0</v>
      </c>
      <c r="N70" s="7">
        <v>0</v>
      </c>
      <c r="O70" s="7">
        <v>0</v>
      </c>
    </row>
    <row r="71" spans="1:15" ht="26" x14ac:dyDescent="0.3">
      <c r="A71" s="6" t="s">
        <v>141</v>
      </c>
      <c r="B71" s="33">
        <f t="shared" ref="B71:N71" si="22">B72+B73</f>
        <v>0</v>
      </c>
      <c r="C71" s="33">
        <f t="shared" si="22"/>
        <v>0</v>
      </c>
      <c r="D71" s="33">
        <f t="shared" si="22"/>
        <v>0</v>
      </c>
      <c r="E71" s="33">
        <f t="shared" si="22"/>
        <v>0</v>
      </c>
      <c r="F71" s="33">
        <f t="shared" si="22"/>
        <v>0</v>
      </c>
      <c r="G71" s="33">
        <f t="shared" si="22"/>
        <v>0</v>
      </c>
      <c r="H71" s="33">
        <f t="shared" si="22"/>
        <v>0</v>
      </c>
      <c r="I71" s="33">
        <f t="shared" si="22"/>
        <v>0</v>
      </c>
      <c r="J71" s="33">
        <f t="shared" si="22"/>
        <v>0</v>
      </c>
      <c r="K71" s="33">
        <f t="shared" si="22"/>
        <v>0</v>
      </c>
      <c r="L71" s="33">
        <f t="shared" si="22"/>
        <v>0</v>
      </c>
      <c r="M71" s="33">
        <f t="shared" si="22"/>
        <v>0</v>
      </c>
      <c r="N71" s="33">
        <f t="shared" si="22"/>
        <v>0</v>
      </c>
      <c r="O71" s="33">
        <f t="shared" ref="O71" si="23">O72+O73</f>
        <v>0</v>
      </c>
    </row>
    <row r="72" spans="1:15" ht="26" x14ac:dyDescent="0.3">
      <c r="A72" s="6" t="s">
        <v>142</v>
      </c>
      <c r="B72" s="7">
        <v>0</v>
      </c>
      <c r="C72" s="7">
        <v>0</v>
      </c>
      <c r="D72" s="7">
        <v>0</v>
      </c>
      <c r="E72" s="7">
        <v>0</v>
      </c>
      <c r="F72" s="7">
        <v>0</v>
      </c>
      <c r="G72" s="7">
        <v>0</v>
      </c>
      <c r="H72" s="7">
        <v>0</v>
      </c>
      <c r="I72" s="7">
        <v>0</v>
      </c>
      <c r="J72" s="7">
        <v>0</v>
      </c>
      <c r="K72" s="7">
        <v>0</v>
      </c>
      <c r="L72" s="7">
        <v>0</v>
      </c>
      <c r="M72" s="7">
        <v>0</v>
      </c>
      <c r="N72" s="7">
        <v>0</v>
      </c>
      <c r="O72" s="7">
        <v>0</v>
      </c>
    </row>
    <row r="73" spans="1:15" ht="39" x14ac:dyDescent="0.3">
      <c r="A73" s="6" t="s">
        <v>143</v>
      </c>
      <c r="B73" s="7">
        <v>0</v>
      </c>
      <c r="C73" s="7">
        <v>0</v>
      </c>
      <c r="D73" s="7">
        <v>0</v>
      </c>
      <c r="E73" s="7">
        <v>0</v>
      </c>
      <c r="F73" s="7">
        <v>0</v>
      </c>
      <c r="G73" s="7">
        <v>0</v>
      </c>
      <c r="H73" s="7">
        <v>0</v>
      </c>
      <c r="I73" s="7">
        <v>0</v>
      </c>
      <c r="J73" s="7">
        <v>0</v>
      </c>
      <c r="K73" s="7">
        <v>0</v>
      </c>
      <c r="L73" s="7">
        <v>0</v>
      </c>
      <c r="M73" s="7">
        <v>0</v>
      </c>
      <c r="N73" s="7">
        <v>0</v>
      </c>
      <c r="O73" s="7">
        <v>0</v>
      </c>
    </row>
    <row r="74" spans="1:15" ht="39" x14ac:dyDescent="0.3">
      <c r="A74" s="9" t="s">
        <v>144</v>
      </c>
      <c r="B74" s="33">
        <f t="shared" ref="B74:N74" si="24">B75+B76</f>
        <v>0</v>
      </c>
      <c r="C74" s="33">
        <f t="shared" si="24"/>
        <v>0</v>
      </c>
      <c r="D74" s="33">
        <f t="shared" si="24"/>
        <v>0</v>
      </c>
      <c r="E74" s="33">
        <f t="shared" si="24"/>
        <v>0</v>
      </c>
      <c r="F74" s="33">
        <f t="shared" si="24"/>
        <v>0</v>
      </c>
      <c r="G74" s="33">
        <f t="shared" si="24"/>
        <v>0</v>
      </c>
      <c r="H74" s="33">
        <f t="shared" si="24"/>
        <v>0</v>
      </c>
      <c r="I74" s="33">
        <f t="shared" si="24"/>
        <v>0</v>
      </c>
      <c r="J74" s="33">
        <f t="shared" si="24"/>
        <v>0</v>
      </c>
      <c r="K74" s="33">
        <f t="shared" si="24"/>
        <v>0</v>
      </c>
      <c r="L74" s="33">
        <f t="shared" si="24"/>
        <v>0</v>
      </c>
      <c r="M74" s="33">
        <f t="shared" si="24"/>
        <v>0</v>
      </c>
      <c r="N74" s="33">
        <f t="shared" si="24"/>
        <v>0</v>
      </c>
      <c r="O74" s="33">
        <f t="shared" ref="O74" si="25">O75+O76</f>
        <v>0</v>
      </c>
    </row>
    <row r="75" spans="1:15" ht="26" x14ac:dyDescent="0.3">
      <c r="A75" s="6" t="s">
        <v>136</v>
      </c>
      <c r="B75" s="7">
        <v>0</v>
      </c>
      <c r="C75" s="7">
        <v>0</v>
      </c>
      <c r="D75" s="7">
        <v>0</v>
      </c>
      <c r="E75" s="7">
        <v>0</v>
      </c>
      <c r="F75" s="7">
        <v>0</v>
      </c>
      <c r="G75" s="7">
        <v>0</v>
      </c>
      <c r="H75" s="7">
        <v>0</v>
      </c>
      <c r="I75" s="7">
        <v>0</v>
      </c>
      <c r="J75" s="7">
        <v>0</v>
      </c>
      <c r="K75" s="7">
        <v>0</v>
      </c>
      <c r="L75" s="7">
        <v>0</v>
      </c>
      <c r="M75" s="7">
        <v>0</v>
      </c>
      <c r="N75" s="7">
        <v>0</v>
      </c>
      <c r="O75" s="7">
        <v>0</v>
      </c>
    </row>
    <row r="76" spans="1:15" ht="39" x14ac:dyDescent="0.3">
      <c r="A76" s="6" t="s">
        <v>137</v>
      </c>
      <c r="B76" s="7">
        <v>0</v>
      </c>
      <c r="C76" s="7">
        <v>0</v>
      </c>
      <c r="D76" s="7">
        <v>0</v>
      </c>
      <c r="E76" s="7">
        <v>0</v>
      </c>
      <c r="F76" s="7">
        <v>0</v>
      </c>
      <c r="G76" s="7">
        <v>0</v>
      </c>
      <c r="H76" s="7">
        <v>0</v>
      </c>
      <c r="I76" s="7">
        <v>0</v>
      </c>
      <c r="J76" s="7">
        <v>0</v>
      </c>
      <c r="K76" s="7">
        <v>0</v>
      </c>
      <c r="L76" s="7">
        <v>0</v>
      </c>
      <c r="M76" s="7">
        <v>0</v>
      </c>
      <c r="N76" s="7">
        <v>0</v>
      </c>
      <c r="O76" s="7">
        <v>0</v>
      </c>
    </row>
    <row r="77" spans="1:15" x14ac:dyDescent="0.3">
      <c r="A77" s="6" t="s">
        <v>145</v>
      </c>
      <c r="B77" s="7">
        <v>0</v>
      </c>
      <c r="C77" s="7">
        <v>0</v>
      </c>
      <c r="D77" s="7">
        <v>0</v>
      </c>
      <c r="E77" s="7">
        <v>0</v>
      </c>
      <c r="F77" s="7">
        <v>0</v>
      </c>
      <c r="G77" s="7">
        <v>0</v>
      </c>
      <c r="H77" s="7">
        <v>0</v>
      </c>
      <c r="I77" s="7">
        <v>0</v>
      </c>
      <c r="J77" s="7">
        <v>0</v>
      </c>
      <c r="K77" s="7">
        <v>0</v>
      </c>
      <c r="L77" s="7">
        <v>0</v>
      </c>
      <c r="M77" s="7">
        <v>0</v>
      </c>
      <c r="N77" s="7">
        <v>0</v>
      </c>
      <c r="O77" s="7">
        <v>0</v>
      </c>
    </row>
    <row r="78" spans="1:15" x14ac:dyDescent="0.3">
      <c r="A78" s="9" t="s">
        <v>18</v>
      </c>
      <c r="B78" s="27"/>
      <c r="C78" s="27"/>
      <c r="D78" s="27"/>
      <c r="E78" s="27"/>
      <c r="F78" s="27"/>
      <c r="G78" s="27"/>
      <c r="H78" s="27"/>
      <c r="I78" s="27"/>
      <c r="J78" s="27"/>
      <c r="K78" s="27"/>
      <c r="L78" s="27"/>
      <c r="M78" s="27"/>
      <c r="N78" s="27"/>
      <c r="O78" s="27"/>
    </row>
    <row r="79" spans="1:15" x14ac:dyDescent="0.3">
      <c r="A79" s="6" t="s">
        <v>104</v>
      </c>
      <c r="B79" s="13">
        <f t="shared" ref="B79:N79" si="26">SUM(B80:B84)</f>
        <v>0</v>
      </c>
      <c r="C79" s="13">
        <f t="shared" si="26"/>
        <v>0</v>
      </c>
      <c r="D79" s="13">
        <f t="shared" si="26"/>
        <v>0</v>
      </c>
      <c r="E79" s="13">
        <f t="shared" si="26"/>
        <v>0</v>
      </c>
      <c r="F79" s="13">
        <f t="shared" si="26"/>
        <v>0</v>
      </c>
      <c r="G79" s="13">
        <f t="shared" si="26"/>
        <v>0</v>
      </c>
      <c r="H79" s="13">
        <f t="shared" si="26"/>
        <v>0</v>
      </c>
      <c r="I79" s="13">
        <f t="shared" si="26"/>
        <v>0</v>
      </c>
      <c r="J79" s="13">
        <f t="shared" si="26"/>
        <v>0</v>
      </c>
      <c r="K79" s="13">
        <f t="shared" si="26"/>
        <v>0</v>
      </c>
      <c r="L79" s="13">
        <f t="shared" si="26"/>
        <v>0</v>
      </c>
      <c r="M79" s="13">
        <f t="shared" si="26"/>
        <v>0</v>
      </c>
      <c r="N79" s="13">
        <f t="shared" si="26"/>
        <v>0</v>
      </c>
      <c r="O79" s="13">
        <f t="shared" ref="O79" si="27">SUM(O80:O84)</f>
        <v>0</v>
      </c>
    </row>
    <row r="80" spans="1:15" x14ac:dyDescent="0.3">
      <c r="A80" s="6" t="s">
        <v>182</v>
      </c>
      <c r="B80" s="7">
        <v>0</v>
      </c>
      <c r="C80" s="7">
        <v>0</v>
      </c>
      <c r="D80" s="7">
        <v>0</v>
      </c>
      <c r="E80" s="7">
        <v>0</v>
      </c>
      <c r="F80" s="7">
        <v>0</v>
      </c>
      <c r="G80" s="7">
        <v>0</v>
      </c>
      <c r="H80" s="7">
        <v>0</v>
      </c>
      <c r="I80" s="7">
        <v>0</v>
      </c>
      <c r="J80" s="7">
        <v>0</v>
      </c>
      <c r="K80" s="7">
        <v>0</v>
      </c>
      <c r="L80" s="7">
        <v>0</v>
      </c>
      <c r="M80" s="7">
        <v>0</v>
      </c>
      <c r="N80" s="7">
        <v>0</v>
      </c>
      <c r="O80" s="7">
        <v>0</v>
      </c>
    </row>
    <row r="81" spans="1:15" ht="26" x14ac:dyDescent="0.3">
      <c r="A81" s="6" t="s">
        <v>183</v>
      </c>
      <c r="B81" s="7">
        <v>0</v>
      </c>
      <c r="C81" s="7">
        <v>0</v>
      </c>
      <c r="D81" s="7">
        <v>0</v>
      </c>
      <c r="E81" s="7">
        <v>0</v>
      </c>
      <c r="F81" s="7">
        <v>0</v>
      </c>
      <c r="G81" s="7">
        <v>0</v>
      </c>
      <c r="H81" s="7">
        <v>0</v>
      </c>
      <c r="I81" s="7">
        <v>0</v>
      </c>
      <c r="J81" s="7">
        <v>0</v>
      </c>
      <c r="K81" s="7">
        <v>0</v>
      </c>
      <c r="L81" s="7">
        <v>0</v>
      </c>
      <c r="M81" s="7">
        <v>0</v>
      </c>
      <c r="N81" s="7">
        <v>0</v>
      </c>
      <c r="O81" s="7">
        <v>0</v>
      </c>
    </row>
    <row r="82" spans="1:15" x14ac:dyDescent="0.3">
      <c r="A82" s="6" t="s">
        <v>184</v>
      </c>
      <c r="B82" s="7">
        <v>0</v>
      </c>
      <c r="C82" s="7">
        <v>0</v>
      </c>
      <c r="D82" s="7">
        <v>0</v>
      </c>
      <c r="E82" s="7">
        <v>0</v>
      </c>
      <c r="F82" s="7">
        <v>0</v>
      </c>
      <c r="G82" s="7">
        <v>0</v>
      </c>
      <c r="H82" s="7">
        <v>0</v>
      </c>
      <c r="I82" s="7">
        <v>0</v>
      </c>
      <c r="J82" s="7">
        <v>0</v>
      </c>
      <c r="K82" s="7">
        <v>0</v>
      </c>
      <c r="L82" s="7">
        <v>0</v>
      </c>
      <c r="M82" s="7">
        <v>0</v>
      </c>
      <c r="N82" s="7">
        <v>0</v>
      </c>
      <c r="O82" s="7">
        <v>0</v>
      </c>
    </row>
    <row r="83" spans="1:15" ht="39" x14ac:dyDescent="0.3">
      <c r="A83" s="6" t="s">
        <v>185</v>
      </c>
      <c r="B83" s="7">
        <v>0</v>
      </c>
      <c r="C83" s="7">
        <v>0</v>
      </c>
      <c r="D83" s="7">
        <v>0</v>
      </c>
      <c r="E83" s="7">
        <v>0</v>
      </c>
      <c r="F83" s="7">
        <v>0</v>
      </c>
      <c r="G83" s="7">
        <v>0</v>
      </c>
      <c r="H83" s="7">
        <v>0</v>
      </c>
      <c r="I83" s="7">
        <v>0</v>
      </c>
      <c r="J83" s="7">
        <v>0</v>
      </c>
      <c r="K83" s="7">
        <v>0</v>
      </c>
      <c r="L83" s="7">
        <v>0</v>
      </c>
      <c r="M83" s="7">
        <v>0</v>
      </c>
      <c r="N83" s="7">
        <v>0</v>
      </c>
      <c r="O83" s="7">
        <v>0</v>
      </c>
    </row>
    <row r="84" spans="1:15" ht="26" x14ac:dyDescent="0.3">
      <c r="A84" s="6" t="s">
        <v>186</v>
      </c>
      <c r="B84" s="7">
        <v>0</v>
      </c>
      <c r="C84" s="7">
        <v>0</v>
      </c>
      <c r="D84" s="7">
        <v>0</v>
      </c>
      <c r="E84" s="7">
        <v>0</v>
      </c>
      <c r="F84" s="7">
        <v>0</v>
      </c>
      <c r="G84" s="7">
        <v>0</v>
      </c>
      <c r="H84" s="7">
        <v>0</v>
      </c>
      <c r="I84" s="7">
        <v>0</v>
      </c>
      <c r="J84" s="7">
        <v>0</v>
      </c>
      <c r="K84" s="7">
        <v>0</v>
      </c>
      <c r="L84" s="7">
        <v>0</v>
      </c>
      <c r="M84" s="7">
        <v>0</v>
      </c>
      <c r="N84" s="7">
        <v>0</v>
      </c>
      <c r="O84" s="7">
        <v>0</v>
      </c>
    </row>
    <row r="85" spans="1:15" x14ac:dyDescent="0.3">
      <c r="A85" s="9" t="s">
        <v>30</v>
      </c>
      <c r="B85" s="7">
        <v>0</v>
      </c>
      <c r="C85" s="7">
        <v>0</v>
      </c>
      <c r="D85" s="7">
        <v>0</v>
      </c>
      <c r="E85" s="7">
        <v>0</v>
      </c>
      <c r="F85" s="7">
        <v>0</v>
      </c>
      <c r="G85" s="7">
        <v>0</v>
      </c>
      <c r="H85" s="7">
        <v>0</v>
      </c>
      <c r="I85" s="7">
        <v>0</v>
      </c>
      <c r="J85" s="7">
        <v>0</v>
      </c>
      <c r="K85" s="7">
        <v>0</v>
      </c>
      <c r="L85" s="7">
        <v>0</v>
      </c>
      <c r="M85" s="7">
        <v>0</v>
      </c>
      <c r="N85" s="7">
        <v>0</v>
      </c>
      <c r="O85" s="7">
        <v>0</v>
      </c>
    </row>
    <row r="86" spans="1:15" x14ac:dyDescent="0.3">
      <c r="A86" s="9" t="s">
        <v>31</v>
      </c>
      <c r="B86" s="8">
        <f t="shared" ref="B86:N86" si="28">B87-B88</f>
        <v>0</v>
      </c>
      <c r="C86" s="8">
        <f t="shared" si="28"/>
        <v>0</v>
      </c>
      <c r="D86" s="8">
        <f t="shared" si="28"/>
        <v>0</v>
      </c>
      <c r="E86" s="8">
        <f t="shared" si="28"/>
        <v>0</v>
      </c>
      <c r="F86" s="8">
        <f t="shared" si="28"/>
        <v>0</v>
      </c>
      <c r="G86" s="8">
        <f t="shared" si="28"/>
        <v>0</v>
      </c>
      <c r="H86" s="8">
        <f t="shared" si="28"/>
        <v>0</v>
      </c>
      <c r="I86" s="8">
        <f t="shared" si="28"/>
        <v>0</v>
      </c>
      <c r="J86" s="8">
        <f t="shared" si="28"/>
        <v>0</v>
      </c>
      <c r="K86" s="8">
        <f t="shared" si="28"/>
        <v>0</v>
      </c>
      <c r="L86" s="8">
        <f t="shared" si="28"/>
        <v>0</v>
      </c>
      <c r="M86" s="8">
        <f t="shared" si="28"/>
        <v>0</v>
      </c>
      <c r="N86" s="8">
        <f t="shared" si="28"/>
        <v>0</v>
      </c>
      <c r="O86" s="8">
        <f t="shared" ref="O86" si="29">O87-O88</f>
        <v>0</v>
      </c>
    </row>
    <row r="87" spans="1:15" x14ac:dyDescent="0.3">
      <c r="A87" s="6" t="s">
        <v>5</v>
      </c>
      <c r="B87" s="7">
        <v>0</v>
      </c>
      <c r="C87" s="7">
        <v>0</v>
      </c>
      <c r="D87" s="7">
        <v>0</v>
      </c>
      <c r="E87" s="7">
        <v>0</v>
      </c>
      <c r="F87" s="7">
        <v>0</v>
      </c>
      <c r="G87" s="7">
        <v>0</v>
      </c>
      <c r="H87" s="7">
        <v>0</v>
      </c>
      <c r="I87" s="7">
        <v>0</v>
      </c>
      <c r="J87" s="7">
        <v>0</v>
      </c>
      <c r="K87" s="7">
        <v>0</v>
      </c>
      <c r="L87" s="7">
        <v>0</v>
      </c>
      <c r="M87" s="7">
        <v>0</v>
      </c>
      <c r="N87" s="7">
        <v>0</v>
      </c>
      <c r="O87" s="7">
        <v>0</v>
      </c>
    </row>
    <row r="88" spans="1:15" x14ac:dyDescent="0.3">
      <c r="A88" s="6" t="s">
        <v>6</v>
      </c>
      <c r="B88" s="7">
        <v>0</v>
      </c>
      <c r="C88" s="7">
        <v>0</v>
      </c>
      <c r="D88" s="7">
        <v>0</v>
      </c>
      <c r="E88" s="7">
        <v>0</v>
      </c>
      <c r="F88" s="7">
        <v>0</v>
      </c>
      <c r="G88" s="7">
        <v>0</v>
      </c>
      <c r="H88" s="7">
        <v>0</v>
      </c>
      <c r="I88" s="7">
        <v>0</v>
      </c>
      <c r="J88" s="7">
        <v>0</v>
      </c>
      <c r="K88" s="7">
        <v>0</v>
      </c>
      <c r="L88" s="7">
        <v>0</v>
      </c>
      <c r="M88" s="7">
        <v>0</v>
      </c>
      <c r="N88" s="7">
        <v>0</v>
      </c>
      <c r="O88" s="7">
        <v>0</v>
      </c>
    </row>
    <row r="89" spans="1:15" x14ac:dyDescent="0.3">
      <c r="A89" s="9" t="s">
        <v>34</v>
      </c>
      <c r="B89" s="7">
        <v>0</v>
      </c>
      <c r="C89" s="7">
        <v>0</v>
      </c>
      <c r="D89" s="7">
        <v>0</v>
      </c>
      <c r="E89" s="7">
        <v>0</v>
      </c>
      <c r="F89" s="7">
        <v>0</v>
      </c>
      <c r="G89" s="7">
        <v>0</v>
      </c>
      <c r="H89" s="7">
        <v>0</v>
      </c>
      <c r="I89" s="7">
        <v>0</v>
      </c>
      <c r="J89" s="7">
        <v>0</v>
      </c>
      <c r="K89" s="7">
        <v>0</v>
      </c>
      <c r="L89" s="7">
        <v>0</v>
      </c>
      <c r="M89" s="7">
        <v>0</v>
      </c>
      <c r="N89" s="7">
        <v>0</v>
      </c>
      <c r="O89" s="7">
        <v>0</v>
      </c>
    </row>
    <row r="90" spans="1:15" x14ac:dyDescent="0.3">
      <c r="A90" s="6" t="s">
        <v>147</v>
      </c>
      <c r="B90" s="7">
        <v>0</v>
      </c>
      <c r="C90" s="7">
        <v>0</v>
      </c>
      <c r="D90" s="7">
        <v>0</v>
      </c>
      <c r="E90" s="7">
        <v>0</v>
      </c>
      <c r="F90" s="7">
        <v>0</v>
      </c>
      <c r="G90" s="7">
        <v>0</v>
      </c>
      <c r="H90" s="7">
        <v>0</v>
      </c>
      <c r="I90" s="7">
        <v>0</v>
      </c>
      <c r="J90" s="7">
        <v>0</v>
      </c>
      <c r="K90" s="7">
        <v>0</v>
      </c>
      <c r="L90" s="7">
        <v>0</v>
      </c>
      <c r="M90" s="7">
        <v>0</v>
      </c>
      <c r="N90" s="7">
        <v>0</v>
      </c>
      <c r="O90" s="7">
        <v>0</v>
      </c>
    </row>
    <row r="91" spans="1:15" ht="39" x14ac:dyDescent="0.3">
      <c r="A91" s="6" t="s">
        <v>148</v>
      </c>
      <c r="B91" s="7">
        <v>0</v>
      </c>
      <c r="C91" s="7">
        <v>0</v>
      </c>
      <c r="D91" s="7">
        <v>0</v>
      </c>
      <c r="E91" s="7">
        <v>0</v>
      </c>
      <c r="F91" s="7">
        <v>0</v>
      </c>
      <c r="G91" s="7">
        <v>0</v>
      </c>
      <c r="H91" s="7">
        <v>0</v>
      </c>
      <c r="I91" s="7">
        <v>0</v>
      </c>
      <c r="J91" s="7">
        <v>0</v>
      </c>
      <c r="K91" s="7">
        <v>0</v>
      </c>
      <c r="L91" s="7">
        <v>0</v>
      </c>
      <c r="M91" s="7">
        <v>0</v>
      </c>
      <c r="N91" s="7">
        <v>0</v>
      </c>
      <c r="O91" s="7">
        <v>0</v>
      </c>
    </row>
    <row r="92" spans="1:15" ht="39" x14ac:dyDescent="0.3">
      <c r="A92" s="6" t="s">
        <v>149</v>
      </c>
      <c r="B92" s="7">
        <v>0</v>
      </c>
      <c r="C92" s="7">
        <v>0</v>
      </c>
      <c r="D92" s="7">
        <v>0</v>
      </c>
      <c r="E92" s="7">
        <v>0</v>
      </c>
      <c r="F92" s="7">
        <v>0</v>
      </c>
      <c r="G92" s="7">
        <v>0</v>
      </c>
      <c r="H92" s="7">
        <v>0</v>
      </c>
      <c r="I92" s="7">
        <v>0</v>
      </c>
      <c r="J92" s="7">
        <v>0</v>
      </c>
      <c r="K92" s="7">
        <v>0</v>
      </c>
      <c r="L92" s="7">
        <v>0</v>
      </c>
      <c r="M92" s="7">
        <v>0</v>
      </c>
      <c r="N92" s="7">
        <v>0</v>
      </c>
      <c r="O92" s="7">
        <v>0</v>
      </c>
    </row>
    <row r="93" spans="1:15" ht="26" x14ac:dyDescent="0.3">
      <c r="A93" s="9" t="s">
        <v>200</v>
      </c>
      <c r="B93" s="8">
        <f t="shared" ref="B93:N93" si="30">B94-B95</f>
        <v>0</v>
      </c>
      <c r="C93" s="8">
        <f t="shared" si="30"/>
        <v>0</v>
      </c>
      <c r="D93" s="8">
        <f t="shared" si="30"/>
        <v>0</v>
      </c>
      <c r="E93" s="8">
        <f t="shared" si="30"/>
        <v>0</v>
      </c>
      <c r="F93" s="8">
        <f t="shared" si="30"/>
        <v>0</v>
      </c>
      <c r="G93" s="8">
        <f t="shared" si="30"/>
        <v>0</v>
      </c>
      <c r="H93" s="8">
        <f t="shared" si="30"/>
        <v>0</v>
      </c>
      <c r="I93" s="8">
        <f t="shared" si="30"/>
        <v>0</v>
      </c>
      <c r="J93" s="8">
        <f t="shared" si="30"/>
        <v>0</v>
      </c>
      <c r="K93" s="8">
        <f t="shared" si="30"/>
        <v>0</v>
      </c>
      <c r="L93" s="8">
        <f t="shared" si="30"/>
        <v>0</v>
      </c>
      <c r="M93" s="8">
        <f t="shared" si="30"/>
        <v>0</v>
      </c>
      <c r="N93" s="8">
        <f t="shared" si="30"/>
        <v>0</v>
      </c>
      <c r="O93" s="8">
        <f t="shared" ref="O93" si="31">O94-O95</f>
        <v>0</v>
      </c>
    </row>
    <row r="94" spans="1:15" x14ac:dyDescent="0.3">
      <c r="A94" s="6" t="s">
        <v>5</v>
      </c>
      <c r="B94" s="7">
        <v>0</v>
      </c>
      <c r="C94" s="7">
        <v>0</v>
      </c>
      <c r="D94" s="7">
        <v>0</v>
      </c>
      <c r="E94" s="7">
        <v>0</v>
      </c>
      <c r="F94" s="7">
        <v>0</v>
      </c>
      <c r="G94" s="7">
        <v>0</v>
      </c>
      <c r="H94" s="7">
        <v>0</v>
      </c>
      <c r="I94" s="7">
        <v>0</v>
      </c>
      <c r="J94" s="7">
        <v>0</v>
      </c>
      <c r="K94" s="7">
        <v>0</v>
      </c>
      <c r="L94" s="7">
        <v>0</v>
      </c>
      <c r="M94" s="7">
        <v>0</v>
      </c>
      <c r="N94" s="7">
        <v>0</v>
      </c>
      <c r="O94" s="7">
        <v>0</v>
      </c>
    </row>
    <row r="95" spans="1:15" x14ac:dyDescent="0.3">
      <c r="A95" s="6" t="s">
        <v>6</v>
      </c>
      <c r="B95" s="7">
        <v>0</v>
      </c>
      <c r="C95" s="7">
        <v>0</v>
      </c>
      <c r="D95" s="7">
        <v>0</v>
      </c>
      <c r="E95" s="7">
        <v>0</v>
      </c>
      <c r="F95" s="7">
        <v>0</v>
      </c>
      <c r="G95" s="7">
        <v>0</v>
      </c>
      <c r="H95" s="7">
        <v>0</v>
      </c>
      <c r="I95" s="7">
        <v>0</v>
      </c>
      <c r="J95" s="7">
        <v>0</v>
      </c>
      <c r="K95" s="7">
        <v>0</v>
      </c>
      <c r="L95" s="7">
        <v>0</v>
      </c>
      <c r="M95" s="7">
        <v>0</v>
      </c>
      <c r="N95" s="7">
        <v>0</v>
      </c>
      <c r="O95" s="7">
        <v>0</v>
      </c>
    </row>
    <row r="96" spans="1:15" ht="26" x14ac:dyDescent="0.3">
      <c r="A96" s="9" t="s">
        <v>201</v>
      </c>
      <c r="B96" s="8">
        <f t="shared" ref="B96:N96" si="32">B97-B98</f>
        <v>0</v>
      </c>
      <c r="C96" s="8">
        <f t="shared" si="32"/>
        <v>0</v>
      </c>
      <c r="D96" s="8">
        <f t="shared" si="32"/>
        <v>0</v>
      </c>
      <c r="E96" s="8">
        <f t="shared" si="32"/>
        <v>0</v>
      </c>
      <c r="F96" s="8">
        <f t="shared" si="32"/>
        <v>0</v>
      </c>
      <c r="G96" s="8">
        <f t="shared" si="32"/>
        <v>0</v>
      </c>
      <c r="H96" s="8">
        <f t="shared" si="32"/>
        <v>0</v>
      </c>
      <c r="I96" s="8">
        <f t="shared" si="32"/>
        <v>0</v>
      </c>
      <c r="J96" s="8">
        <f t="shared" si="32"/>
        <v>0</v>
      </c>
      <c r="K96" s="8">
        <f t="shared" si="32"/>
        <v>0</v>
      </c>
      <c r="L96" s="8">
        <f t="shared" si="32"/>
        <v>0</v>
      </c>
      <c r="M96" s="8">
        <f t="shared" si="32"/>
        <v>0</v>
      </c>
      <c r="N96" s="8">
        <f t="shared" si="32"/>
        <v>0</v>
      </c>
      <c r="O96" s="8">
        <f t="shared" ref="O96" si="33">O97-O98</f>
        <v>0</v>
      </c>
    </row>
    <row r="97" spans="1:15" x14ac:dyDescent="0.3">
      <c r="A97" s="6" t="s">
        <v>5</v>
      </c>
      <c r="B97" s="7">
        <v>0</v>
      </c>
      <c r="C97" s="7">
        <v>0</v>
      </c>
      <c r="D97" s="7">
        <v>0</v>
      </c>
      <c r="E97" s="7">
        <v>0</v>
      </c>
      <c r="F97" s="7">
        <v>0</v>
      </c>
      <c r="G97" s="7">
        <v>0</v>
      </c>
      <c r="H97" s="7">
        <v>0</v>
      </c>
      <c r="I97" s="7">
        <v>0</v>
      </c>
      <c r="J97" s="7">
        <v>0</v>
      </c>
      <c r="K97" s="7">
        <v>0</v>
      </c>
      <c r="L97" s="7">
        <v>0</v>
      </c>
      <c r="M97" s="7">
        <v>0</v>
      </c>
      <c r="N97" s="7">
        <v>0</v>
      </c>
      <c r="O97" s="7">
        <v>0</v>
      </c>
    </row>
    <row r="98" spans="1:15" x14ac:dyDescent="0.3">
      <c r="A98" s="6" t="s">
        <v>6</v>
      </c>
      <c r="B98" s="7">
        <v>0</v>
      </c>
      <c r="C98" s="7">
        <v>0</v>
      </c>
      <c r="D98" s="7">
        <v>0</v>
      </c>
      <c r="E98" s="7">
        <v>0</v>
      </c>
      <c r="F98" s="7">
        <v>0</v>
      </c>
      <c r="G98" s="7">
        <v>0</v>
      </c>
      <c r="H98" s="7">
        <v>0</v>
      </c>
      <c r="I98" s="7">
        <v>0</v>
      </c>
      <c r="J98" s="7">
        <v>0</v>
      </c>
      <c r="K98" s="7">
        <v>0</v>
      </c>
      <c r="L98" s="7">
        <v>0</v>
      </c>
      <c r="M98" s="7">
        <v>0</v>
      </c>
      <c r="N98" s="7">
        <v>0</v>
      </c>
      <c r="O98" s="7">
        <v>0</v>
      </c>
    </row>
    <row r="99" spans="1:15" x14ac:dyDescent="0.3">
      <c r="A99" s="6" t="s">
        <v>7</v>
      </c>
      <c r="B99" s="7">
        <v>0</v>
      </c>
      <c r="C99" s="7">
        <v>0</v>
      </c>
      <c r="D99" s="7">
        <v>0</v>
      </c>
      <c r="E99" s="7">
        <v>0</v>
      </c>
      <c r="F99" s="7">
        <v>0</v>
      </c>
      <c r="G99" s="7">
        <v>0</v>
      </c>
      <c r="H99" s="7">
        <v>0</v>
      </c>
      <c r="I99" s="7">
        <v>0</v>
      </c>
      <c r="J99" s="7">
        <v>0</v>
      </c>
      <c r="K99" s="7">
        <v>0</v>
      </c>
      <c r="L99" s="7">
        <v>0</v>
      </c>
      <c r="M99" s="7">
        <v>0</v>
      </c>
      <c r="N99" s="7">
        <v>0</v>
      </c>
      <c r="O99" s="7">
        <v>0</v>
      </c>
    </row>
    <row r="100" spans="1:15" x14ac:dyDescent="0.3">
      <c r="A100" s="9" t="s">
        <v>39</v>
      </c>
      <c r="B100" s="10">
        <f>B79+B85+B86+B89-B90+B91-B92+B94-B95+B97-B98-B99</f>
        <v>0</v>
      </c>
      <c r="C100" s="10">
        <f t="shared" ref="C100:N100" si="34">C79+C85+C86+C89-C90+C91-C92+C94-C95+C97-C98-C99</f>
        <v>0</v>
      </c>
      <c r="D100" s="10">
        <f t="shared" si="34"/>
        <v>0</v>
      </c>
      <c r="E100" s="10">
        <f t="shared" si="34"/>
        <v>0</v>
      </c>
      <c r="F100" s="10">
        <f t="shared" si="34"/>
        <v>0</v>
      </c>
      <c r="G100" s="10">
        <f t="shared" si="34"/>
        <v>0</v>
      </c>
      <c r="H100" s="10">
        <f t="shared" si="34"/>
        <v>0</v>
      </c>
      <c r="I100" s="10">
        <f t="shared" si="34"/>
        <v>0</v>
      </c>
      <c r="J100" s="10">
        <f t="shared" si="34"/>
        <v>0</v>
      </c>
      <c r="K100" s="10">
        <f t="shared" si="34"/>
        <v>0</v>
      </c>
      <c r="L100" s="10">
        <f t="shared" si="34"/>
        <v>0</v>
      </c>
      <c r="M100" s="10">
        <f t="shared" si="34"/>
        <v>0</v>
      </c>
      <c r="N100" s="10">
        <f t="shared" si="34"/>
        <v>0</v>
      </c>
      <c r="O100" s="10">
        <f t="shared" ref="O100" si="35">O79+O85+O86+O89-O90+O91-O92+O94-O95+O97-O98-O99</f>
        <v>0</v>
      </c>
    </row>
    <row r="101" spans="1:15" x14ac:dyDescent="0.3">
      <c r="A101" s="9" t="s">
        <v>41</v>
      </c>
      <c r="B101" s="14">
        <v>0</v>
      </c>
      <c r="C101" s="14">
        <v>0</v>
      </c>
      <c r="D101" s="14">
        <v>0</v>
      </c>
      <c r="E101" s="14">
        <v>0</v>
      </c>
      <c r="F101" s="14">
        <v>0</v>
      </c>
      <c r="G101" s="14">
        <v>0</v>
      </c>
      <c r="H101" s="14">
        <v>0</v>
      </c>
      <c r="I101" s="14">
        <v>0</v>
      </c>
      <c r="J101" s="14">
        <v>0</v>
      </c>
      <c r="K101" s="14">
        <v>0</v>
      </c>
      <c r="L101" s="14">
        <v>0</v>
      </c>
      <c r="M101" s="14">
        <v>0</v>
      </c>
      <c r="N101" s="14">
        <v>0</v>
      </c>
      <c r="O101" s="14">
        <v>0</v>
      </c>
    </row>
    <row r="102" spans="1:15" x14ac:dyDescent="0.3">
      <c r="A102" s="9" t="s">
        <v>150</v>
      </c>
      <c r="B102" s="14">
        <v>0</v>
      </c>
      <c r="C102" s="14">
        <v>0</v>
      </c>
      <c r="D102" s="14">
        <v>0</v>
      </c>
      <c r="E102" s="14">
        <v>0</v>
      </c>
      <c r="F102" s="14">
        <v>0</v>
      </c>
      <c r="G102" s="14">
        <v>0</v>
      </c>
      <c r="H102" s="14">
        <v>0</v>
      </c>
      <c r="I102" s="14">
        <v>0</v>
      </c>
      <c r="J102" s="14">
        <v>0</v>
      </c>
      <c r="K102" s="14">
        <v>0</v>
      </c>
      <c r="L102" s="14">
        <v>0</v>
      </c>
      <c r="M102" s="14">
        <v>0</v>
      </c>
      <c r="N102" s="14">
        <v>0</v>
      </c>
      <c r="O102" s="14">
        <v>0</v>
      </c>
    </row>
    <row r="103" spans="1:15" x14ac:dyDescent="0.3">
      <c r="A103" s="9" t="s">
        <v>42</v>
      </c>
      <c r="B103" s="10">
        <f>B29+B40+B41-B53-B65-B66-B67</f>
        <v>0</v>
      </c>
      <c r="C103" s="10">
        <f t="shared" ref="C103:N103" si="36">C29+C40+C41-C53-C65-C66-C67</f>
        <v>0</v>
      </c>
      <c r="D103" s="10">
        <f t="shared" si="36"/>
        <v>0</v>
      </c>
      <c r="E103" s="10">
        <f t="shared" si="36"/>
        <v>0</v>
      </c>
      <c r="F103" s="10">
        <f t="shared" si="36"/>
        <v>0</v>
      </c>
      <c r="G103" s="10">
        <f t="shared" si="36"/>
        <v>0</v>
      </c>
      <c r="H103" s="10">
        <f t="shared" si="36"/>
        <v>0</v>
      </c>
      <c r="I103" s="10">
        <f t="shared" si="36"/>
        <v>0</v>
      </c>
      <c r="J103" s="10">
        <f t="shared" si="36"/>
        <v>0</v>
      </c>
      <c r="K103" s="10">
        <f t="shared" si="36"/>
        <v>0</v>
      </c>
      <c r="L103" s="10">
        <f t="shared" si="36"/>
        <v>0</v>
      </c>
      <c r="M103" s="10">
        <f t="shared" si="36"/>
        <v>0</v>
      </c>
      <c r="N103" s="10">
        <f t="shared" si="36"/>
        <v>0</v>
      </c>
      <c r="O103" s="10">
        <f t="shared" ref="O103" si="37">O29+O40+O41-O53-O65-O66-O67</f>
        <v>0</v>
      </c>
    </row>
    <row r="104" spans="1:15" x14ac:dyDescent="0.3">
      <c r="A104" s="9" t="s">
        <v>32</v>
      </c>
      <c r="B104" s="10">
        <f t="shared" ref="B104:N104" si="38">B29+B40+B41</f>
        <v>0</v>
      </c>
      <c r="C104" s="10">
        <f t="shared" si="38"/>
        <v>0</v>
      </c>
      <c r="D104" s="10">
        <f t="shared" si="38"/>
        <v>0</v>
      </c>
      <c r="E104" s="10">
        <f t="shared" si="38"/>
        <v>0</v>
      </c>
      <c r="F104" s="10">
        <f t="shared" si="38"/>
        <v>0</v>
      </c>
      <c r="G104" s="10">
        <f t="shared" si="38"/>
        <v>0</v>
      </c>
      <c r="H104" s="10">
        <f t="shared" si="38"/>
        <v>0</v>
      </c>
      <c r="I104" s="10">
        <f t="shared" si="38"/>
        <v>0</v>
      </c>
      <c r="J104" s="10">
        <f t="shared" si="38"/>
        <v>0</v>
      </c>
      <c r="K104" s="10">
        <f t="shared" si="38"/>
        <v>0</v>
      </c>
      <c r="L104" s="10">
        <f t="shared" si="38"/>
        <v>0</v>
      </c>
      <c r="M104" s="10">
        <f t="shared" si="38"/>
        <v>0</v>
      </c>
      <c r="N104" s="10">
        <f t="shared" si="38"/>
        <v>0</v>
      </c>
      <c r="O104" s="10">
        <f t="shared" ref="O104" si="39">O29+O40+O41</f>
        <v>0</v>
      </c>
    </row>
    <row r="105" spans="1:15" ht="26" x14ac:dyDescent="0.3">
      <c r="A105" s="9" t="s">
        <v>33</v>
      </c>
      <c r="B105" s="10">
        <f>B53+B65+B66+B67+B100</f>
        <v>0</v>
      </c>
      <c r="C105" s="10">
        <f t="shared" ref="C105:N105" si="40">C53+C65+C66+C67+C100</f>
        <v>0</v>
      </c>
      <c r="D105" s="10">
        <f t="shared" si="40"/>
        <v>0</v>
      </c>
      <c r="E105" s="10">
        <f t="shared" si="40"/>
        <v>0</v>
      </c>
      <c r="F105" s="10">
        <f t="shared" si="40"/>
        <v>0</v>
      </c>
      <c r="G105" s="10">
        <f t="shared" si="40"/>
        <v>0</v>
      </c>
      <c r="H105" s="10">
        <f t="shared" si="40"/>
        <v>0</v>
      </c>
      <c r="I105" s="10">
        <f t="shared" si="40"/>
        <v>0</v>
      </c>
      <c r="J105" s="10">
        <f t="shared" si="40"/>
        <v>0</v>
      </c>
      <c r="K105" s="10">
        <f t="shared" si="40"/>
        <v>0</v>
      </c>
      <c r="L105" s="10">
        <f t="shared" si="40"/>
        <v>0</v>
      </c>
      <c r="M105" s="10">
        <f t="shared" si="40"/>
        <v>0</v>
      </c>
      <c r="N105" s="10">
        <f t="shared" si="40"/>
        <v>0</v>
      </c>
      <c r="O105" s="10">
        <f t="shared" ref="O105" si="41">O53+O65+O66+O67+O100</f>
        <v>0</v>
      </c>
    </row>
    <row r="106" spans="1:15" x14ac:dyDescent="0.3">
      <c r="A106" s="84"/>
      <c r="B106" s="81"/>
      <c r="C106" s="81"/>
      <c r="D106" s="81"/>
      <c r="E106" s="81"/>
      <c r="F106" s="81"/>
      <c r="G106" s="81"/>
      <c r="H106" s="81"/>
      <c r="I106" s="81"/>
      <c r="J106" s="81"/>
      <c r="K106" s="81"/>
      <c r="L106" s="81"/>
      <c r="M106" s="81"/>
      <c r="N106" s="81"/>
    </row>
    <row r="107" spans="1:15" x14ac:dyDescent="0.3">
      <c r="A107" s="84"/>
      <c r="B107" s="81"/>
      <c r="C107" s="81"/>
      <c r="D107" s="81"/>
      <c r="E107" s="81"/>
      <c r="F107" s="81"/>
      <c r="G107" s="81"/>
      <c r="H107" s="81"/>
      <c r="I107" s="81"/>
      <c r="J107" s="81"/>
      <c r="K107" s="81"/>
      <c r="L107" s="81"/>
      <c r="M107" s="81"/>
      <c r="N107" s="81"/>
    </row>
    <row r="109" spans="1:15" x14ac:dyDescent="0.3">
      <c r="A109" s="286" t="s">
        <v>317</v>
      </c>
      <c r="B109" s="286"/>
      <c r="C109" s="286"/>
      <c r="D109" s="286"/>
      <c r="E109" s="286"/>
      <c r="F109" s="286"/>
      <c r="G109" s="286"/>
      <c r="H109" s="286"/>
      <c r="I109" s="286"/>
      <c r="J109" s="286"/>
      <c r="K109" s="286"/>
      <c r="L109" s="286"/>
      <c r="M109" s="286"/>
      <c r="N109" s="286"/>
      <c r="O109" s="286"/>
    </row>
    <row r="110" spans="1:15" ht="38" customHeight="1" x14ac:dyDescent="0.3">
      <c r="A110" s="288" t="s">
        <v>187</v>
      </c>
      <c r="B110" s="288"/>
      <c r="C110" s="288"/>
      <c r="D110" s="288"/>
      <c r="E110" s="288" t="s">
        <v>158</v>
      </c>
      <c r="F110" s="288"/>
      <c r="G110" s="288"/>
      <c r="H110" s="288"/>
      <c r="I110" s="288"/>
      <c r="J110" s="288"/>
      <c r="K110" s="288"/>
      <c r="L110" s="288"/>
      <c r="M110" s="288"/>
      <c r="N110" s="288"/>
      <c r="O110" s="288"/>
    </row>
    <row r="111" spans="1:15" x14ac:dyDescent="0.3">
      <c r="A111" s="89"/>
      <c r="B111" s="101"/>
      <c r="C111" s="101"/>
      <c r="D111" s="101"/>
      <c r="E111" s="287" t="s">
        <v>105</v>
      </c>
      <c r="F111" s="287"/>
      <c r="G111" s="287"/>
      <c r="H111" s="287"/>
      <c r="I111" s="287"/>
      <c r="J111" s="287"/>
      <c r="K111" s="287"/>
      <c r="L111" s="287"/>
      <c r="M111" s="287"/>
      <c r="N111" s="287"/>
      <c r="O111" s="287"/>
    </row>
    <row r="112" spans="1:15" x14ac:dyDescent="0.3">
      <c r="A112" s="86"/>
      <c r="B112" s="85" t="s">
        <v>206</v>
      </c>
      <c r="C112" s="85" t="s">
        <v>207</v>
      </c>
      <c r="D112" s="85" t="s">
        <v>208</v>
      </c>
      <c r="E112" s="102">
        <v>1</v>
      </c>
      <c r="F112" s="102">
        <v>2</v>
      </c>
      <c r="G112" s="102">
        <v>3</v>
      </c>
      <c r="H112" s="102">
        <v>4</v>
      </c>
      <c r="I112" s="102">
        <v>5</v>
      </c>
      <c r="J112" s="102">
        <v>6</v>
      </c>
      <c r="K112" s="102">
        <v>7</v>
      </c>
      <c r="L112" s="102">
        <v>8</v>
      </c>
      <c r="M112" s="102">
        <v>9</v>
      </c>
      <c r="N112" s="102">
        <v>10</v>
      </c>
      <c r="O112" s="102">
        <v>11</v>
      </c>
    </row>
    <row r="113" spans="1:15" x14ac:dyDescent="0.3">
      <c r="A113" s="2" t="s">
        <v>11</v>
      </c>
      <c r="B113" s="17"/>
      <c r="C113" s="17"/>
      <c r="D113" s="17"/>
      <c r="E113" s="5"/>
      <c r="F113" s="5"/>
      <c r="G113" s="5"/>
      <c r="H113" s="5"/>
      <c r="I113" s="5"/>
      <c r="J113" s="5"/>
      <c r="K113" s="5"/>
      <c r="L113" s="5"/>
      <c r="M113" s="5"/>
      <c r="N113" s="5"/>
      <c r="O113" s="5"/>
    </row>
    <row r="114" spans="1:15" x14ac:dyDescent="0.3">
      <c r="A114" s="6" t="s">
        <v>12</v>
      </c>
      <c r="B114" s="7">
        <v>0</v>
      </c>
      <c r="C114" s="7">
        <v>0</v>
      </c>
      <c r="D114" s="7">
        <v>0</v>
      </c>
      <c r="E114" s="7">
        <v>0</v>
      </c>
      <c r="F114" s="7">
        <v>0</v>
      </c>
      <c r="G114" s="7">
        <v>0</v>
      </c>
      <c r="H114" s="7">
        <v>0</v>
      </c>
      <c r="I114" s="7">
        <v>0</v>
      </c>
      <c r="J114" s="7">
        <v>0</v>
      </c>
      <c r="K114" s="7">
        <v>0</v>
      </c>
      <c r="L114" s="7">
        <v>0</v>
      </c>
      <c r="M114" s="7">
        <v>0</v>
      </c>
      <c r="N114" s="7">
        <v>0</v>
      </c>
      <c r="O114" s="7">
        <v>0</v>
      </c>
    </row>
    <row r="115" spans="1:15" x14ac:dyDescent="0.3">
      <c r="A115" s="6" t="s">
        <v>13</v>
      </c>
      <c r="B115" s="24"/>
      <c r="C115" s="24"/>
      <c r="D115" s="24"/>
      <c r="E115" s="4"/>
      <c r="F115" s="4"/>
      <c r="G115" s="4"/>
      <c r="H115" s="4"/>
      <c r="I115" s="4"/>
      <c r="J115" s="4"/>
      <c r="K115" s="4"/>
      <c r="L115" s="4"/>
      <c r="M115" s="4"/>
      <c r="N115" s="4"/>
      <c r="O115" s="4"/>
    </row>
    <row r="116" spans="1:15" ht="26" x14ac:dyDescent="0.3">
      <c r="A116" s="6" t="s">
        <v>159</v>
      </c>
      <c r="B116" s="7">
        <v>0</v>
      </c>
      <c r="C116" s="7">
        <v>0</v>
      </c>
      <c r="D116" s="7">
        <v>0</v>
      </c>
      <c r="E116" s="7">
        <v>0</v>
      </c>
      <c r="F116" s="7">
        <v>0</v>
      </c>
      <c r="G116" s="7">
        <v>0</v>
      </c>
      <c r="H116" s="7">
        <v>0</v>
      </c>
      <c r="I116" s="7">
        <v>0</v>
      </c>
      <c r="J116" s="7">
        <v>0</v>
      </c>
      <c r="K116" s="7">
        <v>0</v>
      </c>
      <c r="L116" s="7">
        <v>0</v>
      </c>
      <c r="M116" s="7">
        <v>0</v>
      </c>
      <c r="N116" s="7">
        <v>0</v>
      </c>
      <c r="O116" s="7">
        <v>0</v>
      </c>
    </row>
    <row r="117" spans="1:15" x14ac:dyDescent="0.3">
      <c r="A117" s="6" t="s">
        <v>160</v>
      </c>
      <c r="B117" s="7">
        <v>0</v>
      </c>
      <c r="C117" s="7">
        <v>0</v>
      </c>
      <c r="D117" s="7">
        <v>0</v>
      </c>
      <c r="E117" s="7">
        <v>0</v>
      </c>
      <c r="F117" s="7">
        <v>0</v>
      </c>
      <c r="G117" s="7">
        <v>0</v>
      </c>
      <c r="H117" s="7">
        <v>0</v>
      </c>
      <c r="I117" s="7">
        <v>0</v>
      </c>
      <c r="J117" s="7">
        <v>0</v>
      </c>
      <c r="K117" s="7">
        <v>0</v>
      </c>
      <c r="L117" s="7">
        <v>0</v>
      </c>
      <c r="M117" s="7">
        <v>0</v>
      </c>
      <c r="N117" s="7">
        <v>0</v>
      </c>
      <c r="O117" s="7">
        <v>0</v>
      </c>
    </row>
    <row r="118" spans="1:15" ht="26" x14ac:dyDescent="0.3">
      <c r="A118" s="6" t="s">
        <v>161</v>
      </c>
      <c r="B118" s="7">
        <v>0</v>
      </c>
      <c r="C118" s="7">
        <v>0</v>
      </c>
      <c r="D118" s="7">
        <v>0</v>
      </c>
      <c r="E118" s="7">
        <v>0</v>
      </c>
      <c r="F118" s="7">
        <v>0</v>
      </c>
      <c r="G118" s="7">
        <v>0</v>
      </c>
      <c r="H118" s="7">
        <v>0</v>
      </c>
      <c r="I118" s="7">
        <v>0</v>
      </c>
      <c r="J118" s="7">
        <v>0</v>
      </c>
      <c r="K118" s="7">
        <v>0</v>
      </c>
      <c r="L118" s="7">
        <v>0</v>
      </c>
      <c r="M118" s="7">
        <v>0</v>
      </c>
      <c r="N118" s="7">
        <v>0</v>
      </c>
      <c r="O118" s="7">
        <v>0</v>
      </c>
    </row>
    <row r="119" spans="1:15" ht="65" x14ac:dyDescent="0.3">
      <c r="A119" s="6" t="s">
        <v>162</v>
      </c>
      <c r="B119" s="7">
        <v>0</v>
      </c>
      <c r="C119" s="7">
        <v>0</v>
      </c>
      <c r="D119" s="7">
        <v>0</v>
      </c>
      <c r="E119" s="7">
        <v>0</v>
      </c>
      <c r="F119" s="7">
        <v>0</v>
      </c>
      <c r="G119" s="7">
        <v>0</v>
      </c>
      <c r="H119" s="7">
        <v>0</v>
      </c>
      <c r="I119" s="7">
        <v>0</v>
      </c>
      <c r="J119" s="7">
        <v>0</v>
      </c>
      <c r="K119" s="7">
        <v>0</v>
      </c>
      <c r="L119" s="7">
        <v>0</v>
      </c>
      <c r="M119" s="7">
        <v>0</v>
      </c>
      <c r="N119" s="7">
        <v>0</v>
      </c>
      <c r="O119" s="7">
        <v>0</v>
      </c>
    </row>
    <row r="120" spans="1:15" x14ac:dyDescent="0.3">
      <c r="A120" s="6" t="s">
        <v>163</v>
      </c>
      <c r="B120" s="7">
        <v>0</v>
      </c>
      <c r="C120" s="7">
        <v>0</v>
      </c>
      <c r="D120" s="7">
        <v>0</v>
      </c>
      <c r="E120" s="7">
        <v>0</v>
      </c>
      <c r="F120" s="7">
        <v>0</v>
      </c>
      <c r="G120" s="7">
        <v>0</v>
      </c>
      <c r="H120" s="7">
        <v>0</v>
      </c>
      <c r="I120" s="7">
        <v>0</v>
      </c>
      <c r="J120" s="7">
        <v>0</v>
      </c>
      <c r="K120" s="7">
        <v>0</v>
      </c>
      <c r="L120" s="7">
        <v>0</v>
      </c>
      <c r="M120" s="7">
        <v>0</v>
      </c>
      <c r="N120" s="7">
        <v>0</v>
      </c>
      <c r="O120" s="7">
        <v>0</v>
      </c>
    </row>
    <row r="121" spans="1:15" ht="39" x14ac:dyDescent="0.3">
      <c r="A121" s="6" t="s">
        <v>164</v>
      </c>
      <c r="B121" s="7">
        <v>0</v>
      </c>
      <c r="C121" s="7">
        <v>0</v>
      </c>
      <c r="D121" s="7">
        <v>0</v>
      </c>
      <c r="E121" s="7">
        <v>0</v>
      </c>
      <c r="F121" s="7">
        <v>0</v>
      </c>
      <c r="G121" s="7">
        <v>0</v>
      </c>
      <c r="H121" s="7">
        <v>0</v>
      </c>
      <c r="I121" s="7">
        <v>0</v>
      </c>
      <c r="J121" s="7">
        <v>0</v>
      </c>
      <c r="K121" s="7">
        <v>0</v>
      </c>
      <c r="L121" s="7">
        <v>0</v>
      </c>
      <c r="M121" s="7">
        <v>0</v>
      </c>
      <c r="N121" s="7">
        <v>0</v>
      </c>
      <c r="O121" s="7">
        <v>0</v>
      </c>
    </row>
    <row r="122" spans="1:15" ht="26" x14ac:dyDescent="0.3">
      <c r="A122" s="90" t="s">
        <v>209</v>
      </c>
      <c r="B122" s="7">
        <v>0</v>
      </c>
      <c r="C122" s="7">
        <v>0</v>
      </c>
      <c r="D122" s="7">
        <v>0</v>
      </c>
      <c r="E122" s="7">
        <v>0</v>
      </c>
      <c r="F122" s="7">
        <v>0</v>
      </c>
      <c r="G122" s="7">
        <v>0</v>
      </c>
      <c r="H122" s="7">
        <v>0</v>
      </c>
      <c r="I122" s="7">
        <v>0</v>
      </c>
      <c r="J122" s="7">
        <v>0</v>
      </c>
      <c r="K122" s="7">
        <v>0</v>
      </c>
      <c r="L122" s="7">
        <v>0</v>
      </c>
      <c r="M122" s="7">
        <v>0</v>
      </c>
      <c r="N122" s="7">
        <v>0</v>
      </c>
      <c r="O122" s="7">
        <v>0</v>
      </c>
    </row>
    <row r="123" spans="1:15" ht="39" x14ac:dyDescent="0.3">
      <c r="A123" s="6" t="s">
        <v>210</v>
      </c>
      <c r="B123" s="7">
        <v>0</v>
      </c>
      <c r="C123" s="7">
        <v>0</v>
      </c>
      <c r="D123" s="7">
        <v>0</v>
      </c>
      <c r="E123" s="7">
        <v>0</v>
      </c>
      <c r="F123" s="7">
        <v>0</v>
      </c>
      <c r="G123" s="7">
        <v>0</v>
      </c>
      <c r="H123" s="7">
        <v>0</v>
      </c>
      <c r="I123" s="7">
        <v>0</v>
      </c>
      <c r="J123" s="7">
        <v>0</v>
      </c>
      <c r="K123" s="7">
        <v>0</v>
      </c>
      <c r="L123" s="7">
        <v>0</v>
      </c>
      <c r="M123" s="7">
        <v>0</v>
      </c>
      <c r="N123" s="7">
        <v>0</v>
      </c>
      <c r="O123" s="7">
        <v>0</v>
      </c>
    </row>
    <row r="124" spans="1:15" ht="78" x14ac:dyDescent="0.3">
      <c r="A124" s="6" t="s">
        <v>211</v>
      </c>
      <c r="B124" s="7">
        <v>0</v>
      </c>
      <c r="C124" s="7">
        <v>0</v>
      </c>
      <c r="D124" s="7">
        <v>0</v>
      </c>
      <c r="E124" s="7">
        <v>0</v>
      </c>
      <c r="F124" s="7">
        <v>0</v>
      </c>
      <c r="G124" s="7">
        <v>0</v>
      </c>
      <c r="H124" s="7">
        <v>0</v>
      </c>
      <c r="I124" s="7">
        <v>0</v>
      </c>
      <c r="J124" s="7">
        <v>0</v>
      </c>
      <c r="K124" s="7">
        <v>0</v>
      </c>
      <c r="L124" s="7">
        <v>0</v>
      </c>
      <c r="M124" s="7">
        <v>0</v>
      </c>
      <c r="N124" s="7">
        <v>0</v>
      </c>
      <c r="O124" s="7">
        <v>0</v>
      </c>
    </row>
    <row r="125" spans="1:15" ht="39" x14ac:dyDescent="0.3">
      <c r="A125" s="6" t="s">
        <v>212</v>
      </c>
      <c r="B125" s="7">
        <v>0</v>
      </c>
      <c r="C125" s="7">
        <v>0</v>
      </c>
      <c r="D125" s="7">
        <v>0</v>
      </c>
      <c r="E125" s="7">
        <v>0</v>
      </c>
      <c r="F125" s="7">
        <v>0</v>
      </c>
      <c r="G125" s="7">
        <v>0</v>
      </c>
      <c r="H125" s="7">
        <v>0</v>
      </c>
      <c r="I125" s="7">
        <v>0</v>
      </c>
      <c r="J125" s="7">
        <v>0</v>
      </c>
      <c r="K125" s="7">
        <v>0</v>
      </c>
      <c r="L125" s="7">
        <v>0</v>
      </c>
      <c r="M125" s="7">
        <v>0</v>
      </c>
      <c r="N125" s="7">
        <v>0</v>
      </c>
      <c r="O125" s="7">
        <v>0</v>
      </c>
    </row>
    <row r="126" spans="1:15" ht="26" x14ac:dyDescent="0.3">
      <c r="A126" s="6" t="s">
        <v>213</v>
      </c>
      <c r="B126" s="7">
        <v>0</v>
      </c>
      <c r="C126" s="7">
        <v>0</v>
      </c>
      <c r="D126" s="7">
        <v>0</v>
      </c>
      <c r="E126" s="7">
        <v>0</v>
      </c>
      <c r="F126" s="7">
        <v>0</v>
      </c>
      <c r="G126" s="7">
        <v>0</v>
      </c>
      <c r="H126" s="7">
        <v>0</v>
      </c>
      <c r="I126" s="7">
        <v>0</v>
      </c>
      <c r="J126" s="7">
        <v>0</v>
      </c>
      <c r="K126" s="7">
        <v>0</v>
      </c>
      <c r="L126" s="7">
        <v>0</v>
      </c>
      <c r="M126" s="7">
        <v>0</v>
      </c>
      <c r="N126" s="7">
        <v>0</v>
      </c>
      <c r="O126" s="7">
        <v>0</v>
      </c>
    </row>
    <row r="127" spans="1:15" ht="26" x14ac:dyDescent="0.3">
      <c r="A127" s="6" t="s">
        <v>214</v>
      </c>
      <c r="B127" s="7">
        <v>0</v>
      </c>
      <c r="C127" s="7">
        <v>0</v>
      </c>
      <c r="D127" s="7">
        <v>0</v>
      </c>
      <c r="E127" s="7">
        <v>0</v>
      </c>
      <c r="F127" s="7">
        <v>0</v>
      </c>
      <c r="G127" s="7">
        <v>0</v>
      </c>
      <c r="H127" s="7">
        <v>0</v>
      </c>
      <c r="I127" s="7">
        <v>0</v>
      </c>
      <c r="J127" s="7">
        <v>0</v>
      </c>
      <c r="K127" s="7">
        <v>0</v>
      </c>
      <c r="L127" s="7">
        <v>0</v>
      </c>
      <c r="M127" s="7">
        <v>0</v>
      </c>
      <c r="N127" s="7">
        <v>0</v>
      </c>
      <c r="O127" s="7">
        <v>0</v>
      </c>
    </row>
    <row r="128" spans="1:15" ht="39" x14ac:dyDescent="0.3">
      <c r="A128" s="6" t="s">
        <v>215</v>
      </c>
      <c r="B128" s="7">
        <v>0</v>
      </c>
      <c r="C128" s="7">
        <v>0</v>
      </c>
      <c r="D128" s="7">
        <v>0</v>
      </c>
      <c r="E128" s="7">
        <v>0</v>
      </c>
      <c r="F128" s="7">
        <v>0</v>
      </c>
      <c r="G128" s="7">
        <v>0</v>
      </c>
      <c r="H128" s="7">
        <v>0</v>
      </c>
      <c r="I128" s="7">
        <v>0</v>
      </c>
      <c r="J128" s="7">
        <v>0</v>
      </c>
      <c r="K128" s="7">
        <v>0</v>
      </c>
      <c r="L128" s="7">
        <v>0</v>
      </c>
      <c r="M128" s="7">
        <v>0</v>
      </c>
      <c r="N128" s="7">
        <v>0</v>
      </c>
      <c r="O128" s="7">
        <v>0</v>
      </c>
    </row>
    <row r="129" spans="1:15" ht="26" x14ac:dyDescent="0.3">
      <c r="A129" s="6" t="s">
        <v>216</v>
      </c>
      <c r="B129" s="7">
        <v>0</v>
      </c>
      <c r="C129" s="7">
        <v>0</v>
      </c>
      <c r="D129" s="7">
        <v>0</v>
      </c>
      <c r="E129" s="7">
        <v>0</v>
      </c>
      <c r="F129" s="7">
        <v>0</v>
      </c>
      <c r="G129" s="7">
        <v>0</v>
      </c>
      <c r="H129" s="7">
        <v>0</v>
      </c>
      <c r="I129" s="7">
        <v>0</v>
      </c>
      <c r="J129" s="7">
        <v>0</v>
      </c>
      <c r="K129" s="7">
        <v>0</v>
      </c>
      <c r="L129" s="7">
        <v>0</v>
      </c>
      <c r="M129" s="7">
        <v>0</v>
      </c>
      <c r="N129" s="7">
        <v>0</v>
      </c>
      <c r="O129" s="7">
        <v>0</v>
      </c>
    </row>
    <row r="130" spans="1:15" ht="39" x14ac:dyDescent="0.3">
      <c r="A130" s="6" t="s">
        <v>217</v>
      </c>
      <c r="B130" s="7">
        <v>0</v>
      </c>
      <c r="C130" s="7">
        <v>0</v>
      </c>
      <c r="D130" s="7">
        <v>0</v>
      </c>
      <c r="E130" s="7">
        <v>0</v>
      </c>
      <c r="F130" s="7">
        <v>0</v>
      </c>
      <c r="G130" s="7">
        <v>0</v>
      </c>
      <c r="H130" s="7">
        <v>0</v>
      </c>
      <c r="I130" s="7">
        <v>0</v>
      </c>
      <c r="J130" s="7">
        <v>0</v>
      </c>
      <c r="K130" s="7">
        <v>0</v>
      </c>
      <c r="L130" s="7">
        <v>0</v>
      </c>
      <c r="M130" s="7">
        <v>0</v>
      </c>
      <c r="N130" s="7">
        <v>0</v>
      </c>
      <c r="O130" s="7">
        <v>0</v>
      </c>
    </row>
    <row r="131" spans="1:15" ht="52" x14ac:dyDescent="0.3">
      <c r="A131" s="6" t="s">
        <v>218</v>
      </c>
      <c r="B131" s="7">
        <v>0</v>
      </c>
      <c r="C131" s="7">
        <v>0</v>
      </c>
      <c r="D131" s="7">
        <v>0</v>
      </c>
      <c r="E131" s="7">
        <v>0</v>
      </c>
      <c r="F131" s="7">
        <v>0</v>
      </c>
      <c r="G131" s="7">
        <v>0</v>
      </c>
      <c r="H131" s="7">
        <v>0</v>
      </c>
      <c r="I131" s="7">
        <v>0</v>
      </c>
      <c r="J131" s="7">
        <v>0</v>
      </c>
      <c r="K131" s="7">
        <v>0</v>
      </c>
      <c r="L131" s="7">
        <v>0</v>
      </c>
      <c r="M131" s="7">
        <v>0</v>
      </c>
      <c r="N131" s="7">
        <v>0</v>
      </c>
      <c r="O131" s="7">
        <v>0</v>
      </c>
    </row>
    <row r="132" spans="1:15" ht="52" x14ac:dyDescent="0.3">
      <c r="A132" s="6" t="s">
        <v>219</v>
      </c>
      <c r="B132" s="7">
        <v>0</v>
      </c>
      <c r="C132" s="7">
        <v>0</v>
      </c>
      <c r="D132" s="7">
        <v>0</v>
      </c>
      <c r="E132" s="7">
        <v>0</v>
      </c>
      <c r="F132" s="7">
        <v>0</v>
      </c>
      <c r="G132" s="7">
        <v>0</v>
      </c>
      <c r="H132" s="7">
        <v>0</v>
      </c>
      <c r="I132" s="7">
        <v>0</v>
      </c>
      <c r="J132" s="7">
        <v>0</v>
      </c>
      <c r="K132" s="7">
        <v>0</v>
      </c>
      <c r="L132" s="7">
        <v>0</v>
      </c>
      <c r="M132" s="7">
        <v>0</v>
      </c>
      <c r="N132" s="7">
        <v>0</v>
      </c>
      <c r="O132" s="7">
        <v>0</v>
      </c>
    </row>
    <row r="133" spans="1:15" ht="26" x14ac:dyDescent="0.3">
      <c r="A133" s="6" t="s">
        <v>40</v>
      </c>
      <c r="B133" s="3">
        <f>B116+B117+B118+B119+B120+B121+B122+B123+B124+B125+B126+B127+B128-B129-B130-B131-B132</f>
        <v>0</v>
      </c>
      <c r="C133" s="3">
        <f t="shared" ref="C133:N133" si="42">C116+C117+C118+C119+C120+C121+C122+C123+C124+C125+C126+C127+C128-C129-C130-C131-C132</f>
        <v>0</v>
      </c>
      <c r="D133" s="3">
        <f t="shared" si="42"/>
        <v>0</v>
      </c>
      <c r="E133" s="3">
        <f t="shared" si="42"/>
        <v>0</v>
      </c>
      <c r="F133" s="3">
        <f t="shared" si="42"/>
        <v>0</v>
      </c>
      <c r="G133" s="3">
        <f t="shared" si="42"/>
        <v>0</v>
      </c>
      <c r="H133" s="3">
        <f t="shared" si="42"/>
        <v>0</v>
      </c>
      <c r="I133" s="3">
        <f t="shared" si="42"/>
        <v>0</v>
      </c>
      <c r="J133" s="3">
        <f t="shared" si="42"/>
        <v>0</v>
      </c>
      <c r="K133" s="3">
        <f t="shared" si="42"/>
        <v>0</v>
      </c>
      <c r="L133" s="3">
        <f t="shared" si="42"/>
        <v>0</v>
      </c>
      <c r="M133" s="3">
        <f t="shared" si="42"/>
        <v>0</v>
      </c>
      <c r="N133" s="3">
        <f t="shared" si="42"/>
        <v>0</v>
      </c>
      <c r="O133" s="3">
        <f t="shared" ref="O133" si="43">O116+O117+O118+O119+O120+O121+O122+O123+O124+O125+O126+O127+O128-O129-O130-O131-O132</f>
        <v>0</v>
      </c>
    </row>
    <row r="134" spans="1:15" x14ac:dyDescent="0.3">
      <c r="A134" s="6" t="s">
        <v>14</v>
      </c>
      <c r="B134" s="7">
        <v>0</v>
      </c>
      <c r="C134" s="7">
        <v>0</v>
      </c>
      <c r="D134" s="7">
        <v>0</v>
      </c>
      <c r="E134" s="7">
        <v>0</v>
      </c>
      <c r="F134" s="7">
        <v>0</v>
      </c>
      <c r="G134" s="7">
        <v>0</v>
      </c>
      <c r="H134" s="7">
        <v>0</v>
      </c>
      <c r="I134" s="7">
        <v>0</v>
      </c>
      <c r="J134" s="7">
        <v>0</v>
      </c>
      <c r="K134" s="7">
        <v>0</v>
      </c>
      <c r="L134" s="7">
        <v>0</v>
      </c>
      <c r="M134" s="7">
        <v>0</v>
      </c>
      <c r="N134" s="7">
        <v>0</v>
      </c>
      <c r="O134" s="7">
        <v>0</v>
      </c>
    </row>
    <row r="135" spans="1:15" x14ac:dyDescent="0.3">
      <c r="A135" s="98" t="s">
        <v>35</v>
      </c>
      <c r="B135" s="32">
        <f>SUM(B114+B133+B134)</f>
        <v>0</v>
      </c>
      <c r="C135" s="32">
        <f t="shared" ref="C135:N135" si="44">SUM(C114+C133+C134)</f>
        <v>0</v>
      </c>
      <c r="D135" s="32">
        <f t="shared" si="44"/>
        <v>0</v>
      </c>
      <c r="E135" s="32">
        <f t="shared" si="44"/>
        <v>0</v>
      </c>
      <c r="F135" s="32">
        <f t="shared" si="44"/>
        <v>0</v>
      </c>
      <c r="G135" s="32">
        <f t="shared" si="44"/>
        <v>0</v>
      </c>
      <c r="H135" s="32">
        <f t="shared" si="44"/>
        <v>0</v>
      </c>
      <c r="I135" s="32">
        <f t="shared" si="44"/>
        <v>0</v>
      </c>
      <c r="J135" s="32">
        <f t="shared" si="44"/>
        <v>0</v>
      </c>
      <c r="K135" s="32">
        <f t="shared" si="44"/>
        <v>0</v>
      </c>
      <c r="L135" s="32">
        <f t="shared" si="44"/>
        <v>0</v>
      </c>
      <c r="M135" s="32">
        <f t="shared" si="44"/>
        <v>0</v>
      </c>
      <c r="N135" s="32">
        <f t="shared" si="44"/>
        <v>0</v>
      </c>
      <c r="O135" s="32">
        <f t="shared" ref="O135" si="45">SUM(O114+O133+O134)</f>
        <v>0</v>
      </c>
    </row>
    <row r="136" spans="1:15" x14ac:dyDescent="0.3">
      <c r="A136" s="9" t="s">
        <v>15</v>
      </c>
      <c r="B136" s="27"/>
      <c r="C136" s="27"/>
      <c r="D136" s="27"/>
      <c r="E136" s="27"/>
      <c r="F136" s="27"/>
      <c r="G136" s="27"/>
      <c r="H136" s="27"/>
      <c r="I136" s="27"/>
      <c r="J136" s="27"/>
      <c r="K136" s="27"/>
      <c r="L136" s="27"/>
      <c r="M136" s="27"/>
      <c r="N136" s="27"/>
      <c r="O136" s="27"/>
    </row>
    <row r="137" spans="1:15" x14ac:dyDescent="0.3">
      <c r="A137" s="6" t="s">
        <v>0</v>
      </c>
      <c r="B137" s="24"/>
      <c r="C137" s="24"/>
      <c r="D137" s="24"/>
      <c r="E137" s="24"/>
      <c r="F137" s="24"/>
      <c r="G137" s="24"/>
      <c r="H137" s="24"/>
      <c r="I137" s="24"/>
      <c r="J137" s="24"/>
      <c r="K137" s="24"/>
      <c r="L137" s="24"/>
      <c r="M137" s="24"/>
      <c r="N137" s="24"/>
      <c r="O137" s="24"/>
    </row>
    <row r="138" spans="1:15" ht="26" x14ac:dyDescent="0.3">
      <c r="A138" s="6" t="s">
        <v>1</v>
      </c>
      <c r="B138" s="7">
        <v>0</v>
      </c>
      <c r="C138" s="7">
        <v>0</v>
      </c>
      <c r="D138" s="7">
        <v>0</v>
      </c>
      <c r="E138" s="7">
        <v>0</v>
      </c>
      <c r="F138" s="7">
        <v>0</v>
      </c>
      <c r="G138" s="7">
        <v>0</v>
      </c>
      <c r="H138" s="7">
        <v>0</v>
      </c>
      <c r="I138" s="7">
        <v>0</v>
      </c>
      <c r="J138" s="7">
        <v>0</v>
      </c>
      <c r="K138" s="7">
        <v>0</v>
      </c>
      <c r="L138" s="7">
        <v>0</v>
      </c>
      <c r="M138" s="7">
        <v>0</v>
      </c>
      <c r="N138" s="7">
        <v>0</v>
      </c>
      <c r="O138" s="7">
        <v>0</v>
      </c>
    </row>
    <row r="139" spans="1:15" ht="26" x14ac:dyDescent="0.3">
      <c r="A139" s="6" t="s">
        <v>2</v>
      </c>
      <c r="B139" s="7">
        <v>0</v>
      </c>
      <c r="C139" s="7">
        <v>0</v>
      </c>
      <c r="D139" s="7">
        <v>0</v>
      </c>
      <c r="E139" s="7">
        <v>0</v>
      </c>
      <c r="F139" s="7">
        <v>0</v>
      </c>
      <c r="G139" s="7">
        <v>0</v>
      </c>
      <c r="H139" s="7">
        <v>0</v>
      </c>
      <c r="I139" s="7">
        <v>0</v>
      </c>
      <c r="J139" s="7">
        <v>0</v>
      </c>
      <c r="K139" s="7">
        <v>0</v>
      </c>
      <c r="L139" s="7">
        <v>0</v>
      </c>
      <c r="M139" s="7">
        <v>0</v>
      </c>
      <c r="N139" s="7">
        <v>0</v>
      </c>
      <c r="O139" s="7">
        <v>0</v>
      </c>
    </row>
    <row r="140" spans="1:15" x14ac:dyDescent="0.3">
      <c r="A140" s="6" t="s">
        <v>3</v>
      </c>
      <c r="B140" s="7">
        <v>0</v>
      </c>
      <c r="C140" s="7">
        <v>0</v>
      </c>
      <c r="D140" s="7">
        <v>0</v>
      </c>
      <c r="E140" s="7">
        <v>0</v>
      </c>
      <c r="F140" s="7">
        <v>0</v>
      </c>
      <c r="G140" s="7">
        <v>0</v>
      </c>
      <c r="H140" s="7">
        <v>0</v>
      </c>
      <c r="I140" s="7">
        <v>0</v>
      </c>
      <c r="J140" s="7">
        <v>0</v>
      </c>
      <c r="K140" s="7">
        <v>0</v>
      </c>
      <c r="L140" s="7">
        <v>0</v>
      </c>
      <c r="M140" s="7">
        <v>0</v>
      </c>
      <c r="N140" s="7">
        <v>0</v>
      </c>
      <c r="O140" s="7">
        <v>0</v>
      </c>
    </row>
    <row r="141" spans="1:15" ht="26" x14ac:dyDescent="0.3">
      <c r="A141" s="6" t="s">
        <v>4</v>
      </c>
      <c r="B141" s="7">
        <v>0</v>
      </c>
      <c r="C141" s="7">
        <v>0</v>
      </c>
      <c r="D141" s="7">
        <v>0</v>
      </c>
      <c r="E141" s="7">
        <v>0</v>
      </c>
      <c r="F141" s="7">
        <v>0</v>
      </c>
      <c r="G141" s="7">
        <v>0</v>
      </c>
      <c r="H141" s="7">
        <v>0</v>
      </c>
      <c r="I141" s="7">
        <v>0</v>
      </c>
      <c r="J141" s="7">
        <v>0</v>
      </c>
      <c r="K141" s="7">
        <v>0</v>
      </c>
      <c r="L141" s="7">
        <v>0</v>
      </c>
      <c r="M141" s="7">
        <v>0</v>
      </c>
      <c r="N141" s="7">
        <v>0</v>
      </c>
      <c r="O141" s="7">
        <v>0</v>
      </c>
    </row>
    <row r="142" spans="1:15" x14ac:dyDescent="0.3">
      <c r="A142" s="6" t="s">
        <v>37</v>
      </c>
      <c r="B142" s="8">
        <f>SUM(B138:B141)</f>
        <v>0</v>
      </c>
      <c r="C142" s="8">
        <f t="shared" ref="C142:N142" si="46">SUM(C138:C141)</f>
        <v>0</v>
      </c>
      <c r="D142" s="8">
        <f t="shared" si="46"/>
        <v>0</v>
      </c>
      <c r="E142" s="8">
        <f t="shared" si="46"/>
        <v>0</v>
      </c>
      <c r="F142" s="8">
        <f t="shared" si="46"/>
        <v>0</v>
      </c>
      <c r="G142" s="8">
        <f t="shared" si="46"/>
        <v>0</v>
      </c>
      <c r="H142" s="8">
        <f t="shared" si="46"/>
        <v>0</v>
      </c>
      <c r="I142" s="8">
        <f t="shared" si="46"/>
        <v>0</v>
      </c>
      <c r="J142" s="8">
        <f t="shared" si="46"/>
        <v>0</v>
      </c>
      <c r="K142" s="8">
        <f t="shared" si="46"/>
        <v>0</v>
      </c>
      <c r="L142" s="8">
        <f t="shared" si="46"/>
        <v>0</v>
      </c>
      <c r="M142" s="8">
        <f t="shared" si="46"/>
        <v>0</v>
      </c>
      <c r="N142" s="8">
        <f t="shared" si="46"/>
        <v>0</v>
      </c>
      <c r="O142" s="8">
        <f t="shared" ref="O142" si="47">SUM(O138:O141)</f>
        <v>0</v>
      </c>
    </row>
    <row r="143" spans="1:15" x14ac:dyDescent="0.3">
      <c r="A143" s="6" t="s">
        <v>10</v>
      </c>
      <c r="B143" s="7">
        <v>0</v>
      </c>
      <c r="C143" s="7">
        <v>0</v>
      </c>
      <c r="D143" s="7">
        <v>0</v>
      </c>
      <c r="E143" s="7">
        <v>0</v>
      </c>
      <c r="F143" s="7">
        <v>0</v>
      </c>
      <c r="G143" s="7">
        <v>0</v>
      </c>
      <c r="H143" s="7">
        <v>0</v>
      </c>
      <c r="I143" s="7">
        <v>0</v>
      </c>
      <c r="J143" s="7">
        <v>0</v>
      </c>
      <c r="K143" s="7">
        <v>0</v>
      </c>
      <c r="L143" s="7">
        <v>0</v>
      </c>
      <c r="M143" s="7">
        <v>0</v>
      </c>
      <c r="N143" s="7">
        <v>0</v>
      </c>
      <c r="O143" s="7">
        <v>0</v>
      </c>
    </row>
    <row r="144" spans="1:15" ht="26" x14ac:dyDescent="0.3">
      <c r="A144" s="6" t="s">
        <v>202</v>
      </c>
      <c r="B144" s="7">
        <v>0</v>
      </c>
      <c r="C144" s="7">
        <v>0</v>
      </c>
      <c r="D144" s="7">
        <v>0</v>
      </c>
      <c r="E144" s="7">
        <v>0</v>
      </c>
      <c r="F144" s="7">
        <v>0</v>
      </c>
      <c r="G144" s="7">
        <v>0</v>
      </c>
      <c r="H144" s="7">
        <v>0</v>
      </c>
      <c r="I144" s="7">
        <v>0</v>
      </c>
      <c r="J144" s="7">
        <v>0</v>
      </c>
      <c r="K144" s="7">
        <v>0</v>
      </c>
      <c r="L144" s="7">
        <v>0</v>
      </c>
      <c r="M144" s="7">
        <v>0</v>
      </c>
      <c r="N144" s="7">
        <v>0</v>
      </c>
      <c r="O144" s="7">
        <v>0</v>
      </c>
    </row>
    <row r="145" spans="1:15" x14ac:dyDescent="0.3">
      <c r="A145" s="6" t="s">
        <v>9</v>
      </c>
      <c r="B145" s="7">
        <v>0</v>
      </c>
      <c r="C145" s="7">
        <v>0</v>
      </c>
      <c r="D145" s="7">
        <v>0</v>
      </c>
      <c r="E145" s="7">
        <v>0</v>
      </c>
      <c r="F145" s="7">
        <v>0</v>
      </c>
      <c r="G145" s="7">
        <v>0</v>
      </c>
      <c r="H145" s="7">
        <v>0</v>
      </c>
      <c r="I145" s="7">
        <v>0</v>
      </c>
      <c r="J145" s="7">
        <v>0</v>
      </c>
      <c r="K145" s="7">
        <v>0</v>
      </c>
      <c r="L145" s="7">
        <v>0</v>
      </c>
      <c r="M145" s="7">
        <v>0</v>
      </c>
      <c r="N145" s="7">
        <v>0</v>
      </c>
      <c r="O145" s="7">
        <v>0</v>
      </c>
    </row>
    <row r="146" spans="1:15" x14ac:dyDescent="0.3">
      <c r="A146" s="98" t="s">
        <v>36</v>
      </c>
      <c r="B146" s="32">
        <f>SUM(B143:B145)+B142</f>
        <v>0</v>
      </c>
      <c r="C146" s="32">
        <f t="shared" ref="C146:N146" si="48">SUM(C143:C145)+C142</f>
        <v>0</v>
      </c>
      <c r="D146" s="32">
        <f t="shared" si="48"/>
        <v>0</v>
      </c>
      <c r="E146" s="32">
        <f t="shared" si="48"/>
        <v>0</v>
      </c>
      <c r="F146" s="32">
        <f t="shared" si="48"/>
        <v>0</v>
      </c>
      <c r="G146" s="32">
        <f t="shared" si="48"/>
        <v>0</v>
      </c>
      <c r="H146" s="32">
        <f t="shared" si="48"/>
        <v>0</v>
      </c>
      <c r="I146" s="32">
        <f t="shared" si="48"/>
        <v>0</v>
      </c>
      <c r="J146" s="32">
        <f t="shared" si="48"/>
        <v>0</v>
      </c>
      <c r="K146" s="32">
        <f t="shared" si="48"/>
        <v>0</v>
      </c>
      <c r="L146" s="32">
        <f t="shared" si="48"/>
        <v>0</v>
      </c>
      <c r="M146" s="32">
        <f t="shared" si="48"/>
        <v>0</v>
      </c>
      <c r="N146" s="32">
        <f t="shared" si="48"/>
        <v>0</v>
      </c>
      <c r="O146" s="32">
        <f t="shared" ref="O146" si="49">SUM(O143:O145)+O142</f>
        <v>0</v>
      </c>
    </row>
    <row r="147" spans="1:15" x14ac:dyDescent="0.3">
      <c r="A147" s="9" t="s">
        <v>8</v>
      </c>
      <c r="B147" s="32">
        <f>B148+B149</f>
        <v>0</v>
      </c>
      <c r="C147" s="32">
        <f t="shared" ref="C147:N147" si="50">C148+C149</f>
        <v>0</v>
      </c>
      <c r="D147" s="32">
        <f t="shared" si="50"/>
        <v>0</v>
      </c>
      <c r="E147" s="32">
        <f t="shared" si="50"/>
        <v>0</v>
      </c>
      <c r="F147" s="32">
        <f t="shared" si="50"/>
        <v>0</v>
      </c>
      <c r="G147" s="32">
        <f t="shared" si="50"/>
        <v>0</v>
      </c>
      <c r="H147" s="32">
        <f t="shared" si="50"/>
        <v>0</v>
      </c>
      <c r="I147" s="32">
        <f t="shared" si="50"/>
        <v>0</v>
      </c>
      <c r="J147" s="32">
        <f t="shared" si="50"/>
        <v>0</v>
      </c>
      <c r="K147" s="32">
        <f t="shared" si="50"/>
        <v>0</v>
      </c>
      <c r="L147" s="32">
        <f t="shared" si="50"/>
        <v>0</v>
      </c>
      <c r="M147" s="32">
        <f t="shared" si="50"/>
        <v>0</v>
      </c>
      <c r="N147" s="32">
        <f t="shared" si="50"/>
        <v>0</v>
      </c>
      <c r="O147" s="32">
        <f t="shared" ref="O147" si="51">O148+O149</f>
        <v>0</v>
      </c>
    </row>
    <row r="148" spans="1:15" ht="26" x14ac:dyDescent="0.3">
      <c r="A148" s="6" t="s">
        <v>138</v>
      </c>
      <c r="B148" s="7">
        <v>0</v>
      </c>
      <c r="C148" s="7">
        <v>0</v>
      </c>
      <c r="D148" s="7">
        <v>0</v>
      </c>
      <c r="E148" s="7">
        <v>0</v>
      </c>
      <c r="F148" s="7">
        <v>0</v>
      </c>
      <c r="G148" s="7">
        <v>0</v>
      </c>
      <c r="H148" s="7">
        <v>0</v>
      </c>
      <c r="I148" s="7">
        <v>0</v>
      </c>
      <c r="J148" s="7">
        <v>0</v>
      </c>
      <c r="K148" s="7">
        <v>0</v>
      </c>
      <c r="L148" s="7">
        <v>0</v>
      </c>
      <c r="M148" s="7">
        <v>0</v>
      </c>
      <c r="N148" s="7">
        <v>0</v>
      </c>
      <c r="O148" s="7">
        <v>0</v>
      </c>
    </row>
    <row r="149" spans="1:15" ht="39" x14ac:dyDescent="0.3">
      <c r="A149" s="6" t="s">
        <v>139</v>
      </c>
      <c r="B149" s="7">
        <v>0</v>
      </c>
      <c r="C149" s="7">
        <v>0</v>
      </c>
      <c r="D149" s="7">
        <v>0</v>
      </c>
      <c r="E149" s="7">
        <v>0</v>
      </c>
      <c r="F149" s="7">
        <v>0</v>
      </c>
      <c r="G149" s="7">
        <v>0</v>
      </c>
      <c r="H149" s="7">
        <v>0</v>
      </c>
      <c r="I149" s="7">
        <v>0</v>
      </c>
      <c r="J149" s="7">
        <v>0</v>
      </c>
      <c r="K149" s="7">
        <v>0</v>
      </c>
      <c r="L149" s="7">
        <v>0</v>
      </c>
      <c r="M149" s="7">
        <v>0</v>
      </c>
      <c r="N149" s="7">
        <v>0</v>
      </c>
      <c r="O149" s="7">
        <v>0</v>
      </c>
    </row>
    <row r="150" spans="1:15" ht="39" x14ac:dyDescent="0.3">
      <c r="A150" s="9" t="s">
        <v>146</v>
      </c>
      <c r="B150" s="27"/>
      <c r="C150" s="27"/>
      <c r="D150" s="27"/>
      <c r="E150" s="27"/>
      <c r="F150" s="27"/>
      <c r="G150" s="27"/>
      <c r="H150" s="27"/>
      <c r="I150" s="27"/>
      <c r="J150" s="27"/>
      <c r="K150" s="27"/>
      <c r="L150" s="27"/>
      <c r="M150" s="27"/>
      <c r="N150" s="27"/>
      <c r="O150" s="27"/>
    </row>
    <row r="151" spans="1:15" ht="78" x14ac:dyDescent="0.3">
      <c r="A151" s="6" t="s">
        <v>19</v>
      </c>
      <c r="B151" s="7">
        <v>0</v>
      </c>
      <c r="C151" s="7">
        <v>0</v>
      </c>
      <c r="D151" s="7">
        <v>0</v>
      </c>
      <c r="E151" s="7">
        <v>0</v>
      </c>
      <c r="F151" s="7">
        <v>0</v>
      </c>
      <c r="G151" s="7">
        <v>0</v>
      </c>
      <c r="H151" s="7">
        <v>0</v>
      </c>
      <c r="I151" s="7">
        <v>0</v>
      </c>
      <c r="J151" s="7">
        <v>0</v>
      </c>
      <c r="K151" s="7">
        <v>0</v>
      </c>
      <c r="L151" s="7">
        <v>0</v>
      </c>
      <c r="M151" s="7">
        <v>0</v>
      </c>
      <c r="N151" s="7">
        <v>0</v>
      </c>
      <c r="O151" s="7">
        <v>0</v>
      </c>
    </row>
    <row r="152" spans="1:15" ht="26" x14ac:dyDescent="0.3">
      <c r="A152" s="6" t="s">
        <v>20</v>
      </c>
      <c r="B152" s="7">
        <v>0</v>
      </c>
      <c r="C152" s="7">
        <v>0</v>
      </c>
      <c r="D152" s="7">
        <v>0</v>
      </c>
      <c r="E152" s="7">
        <v>0</v>
      </c>
      <c r="F152" s="7">
        <v>0</v>
      </c>
      <c r="G152" s="7">
        <v>0</v>
      </c>
      <c r="H152" s="7">
        <v>0</v>
      </c>
      <c r="I152" s="7">
        <v>0</v>
      </c>
      <c r="J152" s="7">
        <v>0</v>
      </c>
      <c r="K152" s="7">
        <v>0</v>
      </c>
      <c r="L152" s="7">
        <v>0</v>
      </c>
      <c r="M152" s="7">
        <v>0</v>
      </c>
      <c r="N152" s="7">
        <v>0</v>
      </c>
      <c r="O152" s="7">
        <v>0</v>
      </c>
    </row>
    <row r="153" spans="1:15" ht="26" x14ac:dyDescent="0.3">
      <c r="A153" s="6" t="s">
        <v>21</v>
      </c>
      <c r="B153" s="7">
        <v>0</v>
      </c>
      <c r="C153" s="7">
        <v>0</v>
      </c>
      <c r="D153" s="7">
        <v>0</v>
      </c>
      <c r="E153" s="7">
        <v>0</v>
      </c>
      <c r="F153" s="7">
        <v>0</v>
      </c>
      <c r="G153" s="7">
        <v>0</v>
      </c>
      <c r="H153" s="7">
        <v>0</v>
      </c>
      <c r="I153" s="7">
        <v>0</v>
      </c>
      <c r="J153" s="7">
        <v>0</v>
      </c>
      <c r="K153" s="7">
        <v>0</v>
      </c>
      <c r="L153" s="7">
        <v>0</v>
      </c>
      <c r="M153" s="7">
        <v>0</v>
      </c>
      <c r="N153" s="7">
        <v>0</v>
      </c>
      <c r="O153" s="7">
        <v>0</v>
      </c>
    </row>
    <row r="154" spans="1:15" ht="26" x14ac:dyDescent="0.3">
      <c r="A154" s="6" t="s">
        <v>22</v>
      </c>
      <c r="B154" s="7">
        <v>0</v>
      </c>
      <c r="C154" s="7">
        <v>0</v>
      </c>
      <c r="D154" s="7">
        <v>0</v>
      </c>
      <c r="E154" s="7">
        <v>0</v>
      </c>
      <c r="F154" s="7">
        <v>0</v>
      </c>
      <c r="G154" s="7">
        <v>0</v>
      </c>
      <c r="H154" s="7">
        <v>0</v>
      </c>
      <c r="I154" s="7">
        <v>0</v>
      </c>
      <c r="J154" s="7">
        <v>0</v>
      </c>
      <c r="K154" s="7">
        <v>0</v>
      </c>
      <c r="L154" s="7">
        <v>0</v>
      </c>
      <c r="M154" s="7">
        <v>0</v>
      </c>
      <c r="N154" s="7">
        <v>0</v>
      </c>
      <c r="O154" s="7">
        <v>0</v>
      </c>
    </row>
    <row r="155" spans="1:15" ht="26" x14ac:dyDescent="0.3">
      <c r="A155" s="6" t="s">
        <v>23</v>
      </c>
      <c r="B155" s="7">
        <v>0</v>
      </c>
      <c r="C155" s="7">
        <v>0</v>
      </c>
      <c r="D155" s="7">
        <v>0</v>
      </c>
      <c r="E155" s="7">
        <v>0</v>
      </c>
      <c r="F155" s="7">
        <v>0</v>
      </c>
      <c r="G155" s="7">
        <v>0</v>
      </c>
      <c r="H155" s="7">
        <v>0</v>
      </c>
      <c r="I155" s="7">
        <v>0</v>
      </c>
      <c r="J155" s="7">
        <v>0</v>
      </c>
      <c r="K155" s="7">
        <v>0</v>
      </c>
      <c r="L155" s="7">
        <v>0</v>
      </c>
      <c r="M155" s="7">
        <v>0</v>
      </c>
      <c r="N155" s="7">
        <v>0</v>
      </c>
      <c r="O155" s="7">
        <v>0</v>
      </c>
    </row>
    <row r="156" spans="1:15" ht="26" x14ac:dyDescent="0.3">
      <c r="A156" s="6" t="s">
        <v>24</v>
      </c>
      <c r="B156" s="7">
        <v>0</v>
      </c>
      <c r="C156" s="7">
        <v>0</v>
      </c>
      <c r="D156" s="7">
        <v>0</v>
      </c>
      <c r="E156" s="7">
        <v>0</v>
      </c>
      <c r="F156" s="7">
        <v>0</v>
      </c>
      <c r="G156" s="7">
        <v>0</v>
      </c>
      <c r="H156" s="7">
        <v>0</v>
      </c>
      <c r="I156" s="7">
        <v>0</v>
      </c>
      <c r="J156" s="7">
        <v>0</v>
      </c>
      <c r="K156" s="7">
        <v>0</v>
      </c>
      <c r="L156" s="7">
        <v>0</v>
      </c>
      <c r="M156" s="7">
        <v>0</v>
      </c>
      <c r="N156" s="7">
        <v>0</v>
      </c>
      <c r="O156" s="7">
        <v>0</v>
      </c>
    </row>
    <row r="157" spans="1:15" ht="65" x14ac:dyDescent="0.3">
      <c r="A157" s="6" t="s">
        <v>25</v>
      </c>
      <c r="B157" s="7">
        <v>0</v>
      </c>
      <c r="C157" s="7">
        <v>0</v>
      </c>
      <c r="D157" s="7">
        <v>0</v>
      </c>
      <c r="E157" s="7">
        <v>0</v>
      </c>
      <c r="F157" s="7">
        <v>0</v>
      </c>
      <c r="G157" s="7">
        <v>0</v>
      </c>
      <c r="H157" s="7">
        <v>0</v>
      </c>
      <c r="I157" s="7">
        <v>0</v>
      </c>
      <c r="J157" s="7">
        <v>0</v>
      </c>
      <c r="K157" s="7">
        <v>0</v>
      </c>
      <c r="L157" s="7">
        <v>0</v>
      </c>
      <c r="M157" s="7">
        <v>0</v>
      </c>
      <c r="N157" s="7">
        <v>0</v>
      </c>
      <c r="O157" s="7">
        <v>0</v>
      </c>
    </row>
    <row r="158" spans="1:15" ht="39" x14ac:dyDescent="0.3">
      <c r="A158" s="6" t="s">
        <v>26</v>
      </c>
      <c r="B158" s="7">
        <v>0</v>
      </c>
      <c r="C158" s="7">
        <v>0</v>
      </c>
      <c r="D158" s="7">
        <v>0</v>
      </c>
      <c r="E158" s="7">
        <v>0</v>
      </c>
      <c r="F158" s="7">
        <v>0</v>
      </c>
      <c r="G158" s="7">
        <v>0</v>
      </c>
      <c r="H158" s="7">
        <v>0</v>
      </c>
      <c r="I158" s="7">
        <v>0</v>
      </c>
      <c r="J158" s="7">
        <v>0</v>
      </c>
      <c r="K158" s="7">
        <v>0</v>
      </c>
      <c r="L158" s="7">
        <v>0</v>
      </c>
      <c r="M158" s="7">
        <v>0</v>
      </c>
      <c r="N158" s="7">
        <v>0</v>
      </c>
      <c r="O158" s="7">
        <v>0</v>
      </c>
    </row>
    <row r="159" spans="1:15" ht="39" x14ac:dyDescent="0.3">
      <c r="A159" s="9" t="s">
        <v>154</v>
      </c>
      <c r="B159" s="10">
        <f>SUM(B151:B158)</f>
        <v>0</v>
      </c>
      <c r="C159" s="10">
        <f t="shared" ref="C159:N159" si="52">SUM(C151:C158)</f>
        <v>0</v>
      </c>
      <c r="D159" s="10">
        <f t="shared" si="52"/>
        <v>0</v>
      </c>
      <c r="E159" s="10">
        <f t="shared" si="52"/>
        <v>0</v>
      </c>
      <c r="F159" s="10">
        <f t="shared" si="52"/>
        <v>0</v>
      </c>
      <c r="G159" s="10">
        <f t="shared" si="52"/>
        <v>0</v>
      </c>
      <c r="H159" s="10">
        <f t="shared" si="52"/>
        <v>0</v>
      </c>
      <c r="I159" s="10">
        <f t="shared" si="52"/>
        <v>0</v>
      </c>
      <c r="J159" s="10">
        <f t="shared" si="52"/>
        <v>0</v>
      </c>
      <c r="K159" s="10">
        <f t="shared" si="52"/>
        <v>0</v>
      </c>
      <c r="L159" s="10">
        <f t="shared" si="52"/>
        <v>0</v>
      </c>
      <c r="M159" s="10">
        <f t="shared" si="52"/>
        <v>0</v>
      </c>
      <c r="N159" s="10">
        <f t="shared" si="52"/>
        <v>0</v>
      </c>
      <c r="O159" s="10">
        <f t="shared" ref="O159" si="53">SUM(O151:O158)</f>
        <v>0</v>
      </c>
    </row>
    <row r="160" spans="1:15" ht="26" x14ac:dyDescent="0.3">
      <c r="A160" s="9" t="s">
        <v>155</v>
      </c>
      <c r="B160" s="10">
        <f>B146+B148-B159-B175-B178-B181</f>
        <v>0</v>
      </c>
      <c r="C160" s="10">
        <f t="shared" ref="C160:N160" si="54">C146+C148-C159-C175-C178-C181</f>
        <v>0</v>
      </c>
      <c r="D160" s="10">
        <f t="shared" si="54"/>
        <v>0</v>
      </c>
      <c r="E160" s="10">
        <f t="shared" si="54"/>
        <v>0</v>
      </c>
      <c r="F160" s="10">
        <f t="shared" si="54"/>
        <v>0</v>
      </c>
      <c r="G160" s="10">
        <f t="shared" si="54"/>
        <v>0</v>
      </c>
      <c r="H160" s="10">
        <f t="shared" si="54"/>
        <v>0</v>
      </c>
      <c r="I160" s="10">
        <f t="shared" si="54"/>
        <v>0</v>
      </c>
      <c r="J160" s="10">
        <f t="shared" si="54"/>
        <v>0</v>
      </c>
      <c r="K160" s="10">
        <f t="shared" si="54"/>
        <v>0</v>
      </c>
      <c r="L160" s="10">
        <f t="shared" si="54"/>
        <v>0</v>
      </c>
      <c r="M160" s="10">
        <f t="shared" si="54"/>
        <v>0</v>
      </c>
      <c r="N160" s="10">
        <f t="shared" si="54"/>
        <v>0</v>
      </c>
      <c r="O160" s="10">
        <f t="shared" ref="O160" si="55">O146+O148-O159-O175-O178-O181</f>
        <v>0</v>
      </c>
    </row>
    <row r="161" spans="1:15" ht="26" x14ac:dyDescent="0.3">
      <c r="A161" s="9" t="s">
        <v>16</v>
      </c>
      <c r="B161" s="12">
        <f>B135+B160+B149</f>
        <v>0</v>
      </c>
      <c r="C161" s="12">
        <f>C135+C160+C149</f>
        <v>0</v>
      </c>
      <c r="D161" s="12">
        <f t="shared" ref="D161:N161" si="56">D135+D160+D149</f>
        <v>0</v>
      </c>
      <c r="E161" s="12">
        <f t="shared" si="56"/>
        <v>0</v>
      </c>
      <c r="F161" s="12">
        <f t="shared" si="56"/>
        <v>0</v>
      </c>
      <c r="G161" s="12">
        <f t="shared" si="56"/>
        <v>0</v>
      </c>
      <c r="H161" s="12">
        <f t="shared" si="56"/>
        <v>0</v>
      </c>
      <c r="I161" s="12">
        <f t="shared" si="56"/>
        <v>0</v>
      </c>
      <c r="J161" s="12">
        <f t="shared" si="56"/>
        <v>0</v>
      </c>
      <c r="K161" s="12">
        <f t="shared" si="56"/>
        <v>0</v>
      </c>
      <c r="L161" s="12">
        <f t="shared" si="56"/>
        <v>0</v>
      </c>
      <c r="M161" s="12">
        <f t="shared" si="56"/>
        <v>0</v>
      </c>
      <c r="N161" s="12">
        <f t="shared" si="56"/>
        <v>0</v>
      </c>
      <c r="O161" s="12">
        <f t="shared" ref="O161" si="57">O135+O160+O149</f>
        <v>0</v>
      </c>
    </row>
    <row r="162" spans="1:15" ht="52" x14ac:dyDescent="0.3">
      <c r="A162" s="9" t="s">
        <v>151</v>
      </c>
      <c r="B162" s="27"/>
      <c r="C162" s="27"/>
      <c r="D162" s="27"/>
      <c r="E162" s="27"/>
      <c r="F162" s="27"/>
      <c r="G162" s="27"/>
      <c r="H162" s="27"/>
      <c r="I162" s="27"/>
      <c r="J162" s="27"/>
      <c r="K162" s="27"/>
      <c r="L162" s="27"/>
      <c r="M162" s="27"/>
      <c r="N162" s="27"/>
      <c r="O162" s="27"/>
    </row>
    <row r="163" spans="1:15" ht="26" x14ac:dyDescent="0.3">
      <c r="A163" s="6" t="s">
        <v>203</v>
      </c>
      <c r="B163" s="7">
        <v>0</v>
      </c>
      <c r="C163" s="7">
        <v>0</v>
      </c>
      <c r="D163" s="7">
        <v>0</v>
      </c>
      <c r="E163" s="7">
        <v>0</v>
      </c>
      <c r="F163" s="7">
        <v>0</v>
      </c>
      <c r="G163" s="7">
        <v>0</v>
      </c>
      <c r="H163" s="7">
        <v>0</v>
      </c>
      <c r="I163" s="7">
        <v>0</v>
      </c>
      <c r="J163" s="7">
        <v>0</v>
      </c>
      <c r="K163" s="7">
        <v>0</v>
      </c>
      <c r="L163" s="7">
        <v>0</v>
      </c>
      <c r="M163" s="7">
        <v>0</v>
      </c>
      <c r="N163" s="7">
        <v>0</v>
      </c>
      <c r="O163" s="7">
        <v>0</v>
      </c>
    </row>
    <row r="164" spans="1:15" ht="26" x14ac:dyDescent="0.3">
      <c r="A164" s="6" t="s">
        <v>204</v>
      </c>
      <c r="B164" s="7">
        <v>0</v>
      </c>
      <c r="C164" s="7">
        <v>0</v>
      </c>
      <c r="D164" s="7">
        <v>0</v>
      </c>
      <c r="E164" s="7">
        <v>0</v>
      </c>
      <c r="F164" s="7">
        <v>0</v>
      </c>
      <c r="G164" s="7">
        <v>0</v>
      </c>
      <c r="H164" s="7">
        <v>0</v>
      </c>
      <c r="I164" s="7">
        <v>0</v>
      </c>
      <c r="J164" s="7">
        <v>0</v>
      </c>
      <c r="K164" s="7">
        <v>0</v>
      </c>
      <c r="L164" s="7">
        <v>0</v>
      </c>
      <c r="M164" s="7">
        <v>0</v>
      </c>
      <c r="N164" s="7">
        <v>0</v>
      </c>
      <c r="O164" s="7">
        <v>0</v>
      </c>
    </row>
    <row r="165" spans="1:15" ht="26" x14ac:dyDescent="0.3">
      <c r="A165" s="6" t="s">
        <v>21</v>
      </c>
      <c r="B165" s="7">
        <v>0</v>
      </c>
      <c r="C165" s="7">
        <v>0</v>
      </c>
      <c r="D165" s="7">
        <v>0</v>
      </c>
      <c r="E165" s="7">
        <v>0</v>
      </c>
      <c r="F165" s="7">
        <v>0</v>
      </c>
      <c r="G165" s="7">
        <v>0</v>
      </c>
      <c r="H165" s="7">
        <v>0</v>
      </c>
      <c r="I165" s="7">
        <v>0</v>
      </c>
      <c r="J165" s="7">
        <v>0</v>
      </c>
      <c r="K165" s="7">
        <v>0</v>
      </c>
      <c r="L165" s="7">
        <v>0</v>
      </c>
      <c r="M165" s="7">
        <v>0</v>
      </c>
      <c r="N165" s="7">
        <v>0</v>
      </c>
      <c r="O165" s="7">
        <v>0</v>
      </c>
    </row>
    <row r="166" spans="1:15" ht="26" x14ac:dyDescent="0.3">
      <c r="A166" s="6" t="s">
        <v>22</v>
      </c>
      <c r="B166" s="7">
        <v>0</v>
      </c>
      <c r="C166" s="7">
        <v>0</v>
      </c>
      <c r="D166" s="7">
        <v>0</v>
      </c>
      <c r="E166" s="7">
        <v>0</v>
      </c>
      <c r="F166" s="7">
        <v>0</v>
      </c>
      <c r="G166" s="7">
        <v>0</v>
      </c>
      <c r="H166" s="7">
        <v>0</v>
      </c>
      <c r="I166" s="7">
        <v>0</v>
      </c>
      <c r="J166" s="7">
        <v>0</v>
      </c>
      <c r="K166" s="7">
        <v>0</v>
      </c>
      <c r="L166" s="7">
        <v>0</v>
      </c>
      <c r="M166" s="7">
        <v>0</v>
      </c>
      <c r="N166" s="7">
        <v>0</v>
      </c>
      <c r="O166" s="7">
        <v>0</v>
      </c>
    </row>
    <row r="167" spans="1:15" ht="26" x14ac:dyDescent="0.3">
      <c r="A167" s="6" t="s">
        <v>27</v>
      </c>
      <c r="B167" s="7">
        <v>0</v>
      </c>
      <c r="C167" s="7">
        <v>0</v>
      </c>
      <c r="D167" s="7">
        <v>0</v>
      </c>
      <c r="E167" s="7">
        <v>0</v>
      </c>
      <c r="F167" s="7">
        <v>0</v>
      </c>
      <c r="G167" s="7">
        <v>0</v>
      </c>
      <c r="H167" s="7">
        <v>0</v>
      </c>
      <c r="I167" s="7">
        <v>0</v>
      </c>
      <c r="J167" s="7">
        <v>0</v>
      </c>
      <c r="K167" s="7">
        <v>0</v>
      </c>
      <c r="L167" s="7">
        <v>0</v>
      </c>
      <c r="M167" s="7">
        <v>0</v>
      </c>
      <c r="N167" s="7">
        <v>0</v>
      </c>
      <c r="O167" s="7">
        <v>0</v>
      </c>
    </row>
    <row r="168" spans="1:15" ht="26" x14ac:dyDescent="0.3">
      <c r="A168" s="6" t="s">
        <v>28</v>
      </c>
      <c r="B168" s="7">
        <v>0</v>
      </c>
      <c r="C168" s="7">
        <v>0</v>
      </c>
      <c r="D168" s="7">
        <v>0</v>
      </c>
      <c r="E168" s="7">
        <v>0</v>
      </c>
      <c r="F168" s="7">
        <v>0</v>
      </c>
      <c r="G168" s="7">
        <v>0</v>
      </c>
      <c r="H168" s="7">
        <v>0</v>
      </c>
      <c r="I168" s="7">
        <v>0</v>
      </c>
      <c r="J168" s="7">
        <v>0</v>
      </c>
      <c r="K168" s="7">
        <v>0</v>
      </c>
      <c r="L168" s="7">
        <v>0</v>
      </c>
      <c r="M168" s="7">
        <v>0</v>
      </c>
      <c r="N168" s="7">
        <v>0</v>
      </c>
      <c r="O168" s="7">
        <v>0</v>
      </c>
    </row>
    <row r="169" spans="1:15" ht="65" x14ac:dyDescent="0.3">
      <c r="A169" s="6" t="s">
        <v>25</v>
      </c>
      <c r="B169" s="7">
        <v>0</v>
      </c>
      <c r="C169" s="7">
        <v>0</v>
      </c>
      <c r="D169" s="7">
        <v>0</v>
      </c>
      <c r="E169" s="7">
        <v>0</v>
      </c>
      <c r="F169" s="7">
        <v>0</v>
      </c>
      <c r="G169" s="7">
        <v>0</v>
      </c>
      <c r="H169" s="7">
        <v>0</v>
      </c>
      <c r="I169" s="7">
        <v>0</v>
      </c>
      <c r="J169" s="7">
        <v>0</v>
      </c>
      <c r="K169" s="7">
        <v>0</v>
      </c>
      <c r="L169" s="7">
        <v>0</v>
      </c>
      <c r="M169" s="7">
        <v>0</v>
      </c>
      <c r="N169" s="7">
        <v>0</v>
      </c>
      <c r="O169" s="7">
        <v>0</v>
      </c>
    </row>
    <row r="170" spans="1:15" ht="39" x14ac:dyDescent="0.3">
      <c r="A170" s="6" t="s">
        <v>29</v>
      </c>
      <c r="B170" s="7">
        <v>0</v>
      </c>
      <c r="C170" s="7">
        <v>0</v>
      </c>
      <c r="D170" s="7">
        <v>0</v>
      </c>
      <c r="E170" s="7">
        <v>0</v>
      </c>
      <c r="F170" s="7">
        <v>0</v>
      </c>
      <c r="G170" s="7">
        <v>0</v>
      </c>
      <c r="H170" s="7">
        <v>0</v>
      </c>
      <c r="I170" s="7">
        <v>0</v>
      </c>
      <c r="J170" s="7">
        <v>0</v>
      </c>
      <c r="K170" s="7">
        <v>0</v>
      </c>
      <c r="L170" s="7">
        <v>0</v>
      </c>
      <c r="M170" s="7">
        <v>0</v>
      </c>
      <c r="N170" s="7">
        <v>0</v>
      </c>
      <c r="O170" s="7">
        <v>0</v>
      </c>
    </row>
    <row r="171" spans="1:15" ht="39" x14ac:dyDescent="0.3">
      <c r="A171" s="9" t="s">
        <v>38</v>
      </c>
      <c r="B171" s="10">
        <f>SUM(B163:B170)</f>
        <v>0</v>
      </c>
      <c r="C171" s="10">
        <f t="shared" ref="C171:N171" si="58">SUM(C163:C170)</f>
        <v>0</v>
      </c>
      <c r="D171" s="10">
        <f t="shared" si="58"/>
        <v>0</v>
      </c>
      <c r="E171" s="10">
        <f t="shared" si="58"/>
        <v>0</v>
      </c>
      <c r="F171" s="10">
        <f t="shared" si="58"/>
        <v>0</v>
      </c>
      <c r="G171" s="10">
        <f t="shared" si="58"/>
        <v>0</v>
      </c>
      <c r="H171" s="10">
        <f t="shared" si="58"/>
        <v>0</v>
      </c>
      <c r="I171" s="10">
        <f t="shared" si="58"/>
        <v>0</v>
      </c>
      <c r="J171" s="10">
        <f t="shared" si="58"/>
        <v>0</v>
      </c>
      <c r="K171" s="10">
        <f t="shared" si="58"/>
        <v>0</v>
      </c>
      <c r="L171" s="10">
        <f t="shared" si="58"/>
        <v>0</v>
      </c>
      <c r="M171" s="10">
        <f t="shared" si="58"/>
        <v>0</v>
      </c>
      <c r="N171" s="10">
        <f t="shared" si="58"/>
        <v>0</v>
      </c>
      <c r="O171" s="10">
        <f t="shared" ref="O171" si="59">SUM(O163:O170)</f>
        <v>0</v>
      </c>
    </row>
    <row r="172" spans="1:15" x14ac:dyDescent="0.3">
      <c r="A172" s="9" t="s">
        <v>156</v>
      </c>
      <c r="B172" s="7">
        <v>0</v>
      </c>
      <c r="C172" s="7">
        <v>0</v>
      </c>
      <c r="D172" s="7">
        <v>0</v>
      </c>
      <c r="E172" s="7">
        <v>0</v>
      </c>
      <c r="F172" s="7">
        <v>0</v>
      </c>
      <c r="G172" s="7">
        <v>0</v>
      </c>
      <c r="H172" s="7">
        <v>0</v>
      </c>
      <c r="I172" s="7">
        <v>0</v>
      </c>
      <c r="J172" s="7">
        <v>0</v>
      </c>
      <c r="K172" s="7">
        <v>0</v>
      </c>
      <c r="L172" s="7">
        <v>0</v>
      </c>
      <c r="M172" s="7">
        <v>0</v>
      </c>
      <c r="N172" s="7">
        <v>0</v>
      </c>
      <c r="O172" s="7">
        <v>0</v>
      </c>
    </row>
    <row r="173" spans="1:15" x14ac:dyDescent="0.3">
      <c r="A173" s="9" t="s">
        <v>17</v>
      </c>
      <c r="B173" s="33">
        <f t="shared" ref="B173:N173" si="60">B174+B177+B180+B183</f>
        <v>0</v>
      </c>
      <c r="C173" s="33">
        <f t="shared" si="60"/>
        <v>0</v>
      </c>
      <c r="D173" s="33">
        <f t="shared" si="60"/>
        <v>0</v>
      </c>
      <c r="E173" s="33">
        <f t="shared" si="60"/>
        <v>0</v>
      </c>
      <c r="F173" s="33">
        <f t="shared" si="60"/>
        <v>0</v>
      </c>
      <c r="G173" s="33">
        <f t="shared" si="60"/>
        <v>0</v>
      </c>
      <c r="H173" s="33">
        <f t="shared" si="60"/>
        <v>0</v>
      </c>
      <c r="I173" s="33">
        <f t="shared" si="60"/>
        <v>0</v>
      </c>
      <c r="J173" s="33">
        <f t="shared" si="60"/>
        <v>0</v>
      </c>
      <c r="K173" s="33">
        <f t="shared" si="60"/>
        <v>0</v>
      </c>
      <c r="L173" s="33">
        <f t="shared" si="60"/>
        <v>0</v>
      </c>
      <c r="M173" s="33">
        <f t="shared" si="60"/>
        <v>0</v>
      </c>
      <c r="N173" s="33">
        <f t="shared" si="60"/>
        <v>0</v>
      </c>
      <c r="O173" s="33">
        <f t="shared" ref="O173" si="61">O174+O177+O180+O183</f>
        <v>0</v>
      </c>
    </row>
    <row r="174" spans="1:15" ht="26" x14ac:dyDescent="0.3">
      <c r="A174" s="6" t="s">
        <v>140</v>
      </c>
      <c r="B174" s="33">
        <f t="shared" ref="B174:N174" si="62">B175+B176</f>
        <v>0</v>
      </c>
      <c r="C174" s="33">
        <f t="shared" si="62"/>
        <v>0</v>
      </c>
      <c r="D174" s="33">
        <f t="shared" si="62"/>
        <v>0</v>
      </c>
      <c r="E174" s="33">
        <f t="shared" si="62"/>
        <v>0</v>
      </c>
      <c r="F174" s="33">
        <f t="shared" si="62"/>
        <v>0</v>
      </c>
      <c r="G174" s="33">
        <f t="shared" si="62"/>
        <v>0</v>
      </c>
      <c r="H174" s="33">
        <f t="shared" si="62"/>
        <v>0</v>
      </c>
      <c r="I174" s="33">
        <f t="shared" si="62"/>
        <v>0</v>
      </c>
      <c r="J174" s="33">
        <f t="shared" si="62"/>
        <v>0</v>
      </c>
      <c r="K174" s="33">
        <f t="shared" si="62"/>
        <v>0</v>
      </c>
      <c r="L174" s="33">
        <f t="shared" si="62"/>
        <v>0</v>
      </c>
      <c r="M174" s="33">
        <f t="shared" si="62"/>
        <v>0</v>
      </c>
      <c r="N174" s="33">
        <f t="shared" si="62"/>
        <v>0</v>
      </c>
      <c r="O174" s="33">
        <f t="shared" ref="O174" si="63">O175+O176</f>
        <v>0</v>
      </c>
    </row>
    <row r="175" spans="1:15" ht="26" x14ac:dyDescent="0.3">
      <c r="A175" s="6" t="s">
        <v>136</v>
      </c>
      <c r="B175" s="7">
        <v>0</v>
      </c>
      <c r="C175" s="7">
        <v>0</v>
      </c>
      <c r="D175" s="7">
        <v>0</v>
      </c>
      <c r="E175" s="7">
        <v>0</v>
      </c>
      <c r="F175" s="7">
        <v>0</v>
      </c>
      <c r="G175" s="7">
        <v>0</v>
      </c>
      <c r="H175" s="7">
        <v>0</v>
      </c>
      <c r="I175" s="7">
        <v>0</v>
      </c>
      <c r="J175" s="7">
        <v>0</v>
      </c>
      <c r="K175" s="7">
        <v>0</v>
      </c>
      <c r="L175" s="7">
        <v>0</v>
      </c>
      <c r="M175" s="7">
        <v>0</v>
      </c>
      <c r="N175" s="7">
        <v>0</v>
      </c>
      <c r="O175" s="7">
        <v>0</v>
      </c>
    </row>
    <row r="176" spans="1:15" ht="39" x14ac:dyDescent="0.3">
      <c r="A176" s="6" t="s">
        <v>137</v>
      </c>
      <c r="B176" s="7">
        <v>0</v>
      </c>
      <c r="C176" s="7">
        <v>0</v>
      </c>
      <c r="D176" s="7">
        <v>0</v>
      </c>
      <c r="E176" s="7">
        <v>0</v>
      </c>
      <c r="F176" s="7">
        <v>0</v>
      </c>
      <c r="G176" s="7">
        <v>0</v>
      </c>
      <c r="H176" s="7">
        <v>0</v>
      </c>
      <c r="I176" s="7">
        <v>0</v>
      </c>
      <c r="J176" s="7">
        <v>0</v>
      </c>
      <c r="K176" s="7">
        <v>0</v>
      </c>
      <c r="L176" s="7">
        <v>0</v>
      </c>
      <c r="M176" s="7">
        <v>0</v>
      </c>
      <c r="N176" s="7">
        <v>0</v>
      </c>
      <c r="O176" s="7">
        <v>0</v>
      </c>
    </row>
    <row r="177" spans="1:15" ht="26" x14ac:dyDescent="0.3">
      <c r="A177" s="6" t="s">
        <v>141</v>
      </c>
      <c r="B177" s="33">
        <f t="shared" ref="B177:N177" si="64">B178+B179</f>
        <v>0</v>
      </c>
      <c r="C177" s="33">
        <f t="shared" si="64"/>
        <v>0</v>
      </c>
      <c r="D177" s="33">
        <f t="shared" si="64"/>
        <v>0</v>
      </c>
      <c r="E177" s="33">
        <f t="shared" si="64"/>
        <v>0</v>
      </c>
      <c r="F177" s="33">
        <f t="shared" si="64"/>
        <v>0</v>
      </c>
      <c r="G177" s="33">
        <f t="shared" si="64"/>
        <v>0</v>
      </c>
      <c r="H177" s="33">
        <f t="shared" si="64"/>
        <v>0</v>
      </c>
      <c r="I177" s="33">
        <f t="shared" si="64"/>
        <v>0</v>
      </c>
      <c r="J177" s="33">
        <f t="shared" si="64"/>
        <v>0</v>
      </c>
      <c r="K177" s="33">
        <f t="shared" si="64"/>
        <v>0</v>
      </c>
      <c r="L177" s="33">
        <f t="shared" si="64"/>
        <v>0</v>
      </c>
      <c r="M177" s="33">
        <f t="shared" si="64"/>
        <v>0</v>
      </c>
      <c r="N177" s="33">
        <f t="shared" si="64"/>
        <v>0</v>
      </c>
      <c r="O177" s="33">
        <f t="shared" ref="O177" si="65">O178+O179</f>
        <v>0</v>
      </c>
    </row>
    <row r="178" spans="1:15" ht="26" x14ac:dyDescent="0.3">
      <c r="A178" s="6" t="s">
        <v>142</v>
      </c>
      <c r="B178" s="7">
        <v>0</v>
      </c>
      <c r="C178" s="7">
        <v>0</v>
      </c>
      <c r="D178" s="7">
        <v>0</v>
      </c>
      <c r="E178" s="7">
        <v>0</v>
      </c>
      <c r="F178" s="7">
        <v>0</v>
      </c>
      <c r="G178" s="7">
        <v>0</v>
      </c>
      <c r="H178" s="7">
        <v>0</v>
      </c>
      <c r="I178" s="7">
        <v>0</v>
      </c>
      <c r="J178" s="7">
        <v>0</v>
      </c>
      <c r="K178" s="7">
        <v>0</v>
      </c>
      <c r="L178" s="7">
        <v>0</v>
      </c>
      <c r="M178" s="7">
        <v>0</v>
      </c>
      <c r="N178" s="7">
        <v>0</v>
      </c>
      <c r="O178" s="7">
        <v>0</v>
      </c>
    </row>
    <row r="179" spans="1:15" ht="39" x14ac:dyDescent="0.3">
      <c r="A179" s="6" t="s">
        <v>143</v>
      </c>
      <c r="B179" s="7">
        <v>0</v>
      </c>
      <c r="C179" s="7">
        <v>0</v>
      </c>
      <c r="D179" s="7">
        <v>0</v>
      </c>
      <c r="E179" s="7">
        <v>0</v>
      </c>
      <c r="F179" s="7">
        <v>0</v>
      </c>
      <c r="G179" s="7">
        <v>0</v>
      </c>
      <c r="H179" s="7">
        <v>0</v>
      </c>
      <c r="I179" s="7">
        <v>0</v>
      </c>
      <c r="J179" s="7">
        <v>0</v>
      </c>
      <c r="K179" s="7">
        <v>0</v>
      </c>
      <c r="L179" s="7">
        <v>0</v>
      </c>
      <c r="M179" s="7">
        <v>0</v>
      </c>
      <c r="N179" s="7">
        <v>0</v>
      </c>
      <c r="O179" s="7">
        <v>0</v>
      </c>
    </row>
    <row r="180" spans="1:15" ht="39" x14ac:dyDescent="0.3">
      <c r="A180" s="9" t="s">
        <v>144</v>
      </c>
      <c r="B180" s="33">
        <f t="shared" ref="B180:N180" si="66">B181+B182</f>
        <v>0</v>
      </c>
      <c r="C180" s="33">
        <f t="shared" si="66"/>
        <v>0</v>
      </c>
      <c r="D180" s="33">
        <f t="shared" si="66"/>
        <v>0</v>
      </c>
      <c r="E180" s="33">
        <f t="shared" si="66"/>
        <v>0</v>
      </c>
      <c r="F180" s="33">
        <f t="shared" si="66"/>
        <v>0</v>
      </c>
      <c r="G180" s="33">
        <f t="shared" si="66"/>
        <v>0</v>
      </c>
      <c r="H180" s="33">
        <f t="shared" si="66"/>
        <v>0</v>
      </c>
      <c r="I180" s="33">
        <f t="shared" si="66"/>
        <v>0</v>
      </c>
      <c r="J180" s="33">
        <f t="shared" si="66"/>
        <v>0</v>
      </c>
      <c r="K180" s="33">
        <f t="shared" si="66"/>
        <v>0</v>
      </c>
      <c r="L180" s="33">
        <f t="shared" si="66"/>
        <v>0</v>
      </c>
      <c r="M180" s="33">
        <f t="shared" si="66"/>
        <v>0</v>
      </c>
      <c r="N180" s="33">
        <f t="shared" si="66"/>
        <v>0</v>
      </c>
      <c r="O180" s="33">
        <f t="shared" ref="O180" si="67">O181+O182</f>
        <v>0</v>
      </c>
    </row>
    <row r="181" spans="1:15" ht="26" x14ac:dyDescent="0.3">
      <c r="A181" s="6" t="s">
        <v>136</v>
      </c>
      <c r="B181" s="7">
        <v>0</v>
      </c>
      <c r="C181" s="7">
        <v>0</v>
      </c>
      <c r="D181" s="7">
        <v>0</v>
      </c>
      <c r="E181" s="7">
        <v>0</v>
      </c>
      <c r="F181" s="7">
        <v>0</v>
      </c>
      <c r="G181" s="7">
        <v>0</v>
      </c>
      <c r="H181" s="7">
        <v>0</v>
      </c>
      <c r="I181" s="7">
        <v>0</v>
      </c>
      <c r="J181" s="7">
        <v>0</v>
      </c>
      <c r="K181" s="7">
        <v>0</v>
      </c>
      <c r="L181" s="7">
        <v>0</v>
      </c>
      <c r="M181" s="7">
        <v>0</v>
      </c>
      <c r="N181" s="7">
        <v>0</v>
      </c>
      <c r="O181" s="7">
        <v>0</v>
      </c>
    </row>
    <row r="182" spans="1:15" ht="39" x14ac:dyDescent="0.3">
      <c r="A182" s="6" t="s">
        <v>137</v>
      </c>
      <c r="B182" s="7">
        <v>0</v>
      </c>
      <c r="C182" s="7">
        <v>0</v>
      </c>
      <c r="D182" s="7">
        <v>0</v>
      </c>
      <c r="E182" s="7">
        <v>0</v>
      </c>
      <c r="F182" s="7">
        <v>0</v>
      </c>
      <c r="G182" s="7">
        <v>0</v>
      </c>
      <c r="H182" s="7">
        <v>0</v>
      </c>
      <c r="I182" s="7">
        <v>0</v>
      </c>
      <c r="J182" s="7">
        <v>0</v>
      </c>
      <c r="K182" s="7">
        <v>0</v>
      </c>
      <c r="L182" s="7">
        <v>0</v>
      </c>
      <c r="M182" s="7">
        <v>0</v>
      </c>
      <c r="N182" s="7">
        <v>0</v>
      </c>
      <c r="O182" s="7">
        <v>0</v>
      </c>
    </row>
    <row r="183" spans="1:15" x14ac:dyDescent="0.3">
      <c r="A183" s="6" t="s">
        <v>145</v>
      </c>
      <c r="B183" s="7">
        <v>0</v>
      </c>
      <c r="C183" s="7">
        <v>0</v>
      </c>
      <c r="D183" s="7">
        <v>0</v>
      </c>
      <c r="E183" s="7">
        <v>0</v>
      </c>
      <c r="F183" s="7">
        <v>0</v>
      </c>
      <c r="G183" s="7">
        <v>0</v>
      </c>
      <c r="H183" s="7">
        <v>0</v>
      </c>
      <c r="I183" s="7">
        <v>0</v>
      </c>
      <c r="J183" s="7">
        <v>0</v>
      </c>
      <c r="K183" s="7">
        <v>0</v>
      </c>
      <c r="L183" s="7">
        <v>0</v>
      </c>
      <c r="M183" s="7">
        <v>0</v>
      </c>
      <c r="N183" s="7">
        <v>0</v>
      </c>
      <c r="O183" s="7">
        <v>0</v>
      </c>
    </row>
    <row r="184" spans="1:15" x14ac:dyDescent="0.3">
      <c r="A184" s="9" t="s">
        <v>18</v>
      </c>
      <c r="B184" s="27"/>
      <c r="C184" s="27"/>
      <c r="D184" s="27"/>
      <c r="E184" s="27"/>
      <c r="F184" s="27"/>
      <c r="G184" s="27"/>
      <c r="H184" s="27"/>
      <c r="I184" s="27"/>
      <c r="J184" s="27"/>
      <c r="K184" s="27"/>
      <c r="L184" s="27"/>
      <c r="M184" s="27"/>
      <c r="N184" s="27"/>
      <c r="O184" s="27"/>
    </row>
    <row r="185" spans="1:15" x14ac:dyDescent="0.3">
      <c r="A185" s="6" t="s">
        <v>104</v>
      </c>
      <c r="B185" s="13">
        <f t="shared" ref="B185:N185" si="68">SUM(B186:B190)</f>
        <v>0</v>
      </c>
      <c r="C185" s="13">
        <f t="shared" si="68"/>
        <v>0</v>
      </c>
      <c r="D185" s="13">
        <f t="shared" si="68"/>
        <v>0</v>
      </c>
      <c r="E185" s="13">
        <f t="shared" si="68"/>
        <v>0</v>
      </c>
      <c r="F185" s="13">
        <f t="shared" si="68"/>
        <v>0</v>
      </c>
      <c r="G185" s="13">
        <f t="shared" si="68"/>
        <v>0</v>
      </c>
      <c r="H185" s="13">
        <f t="shared" si="68"/>
        <v>0</v>
      </c>
      <c r="I185" s="13">
        <f t="shared" si="68"/>
        <v>0</v>
      </c>
      <c r="J185" s="13">
        <f t="shared" si="68"/>
        <v>0</v>
      </c>
      <c r="K185" s="13">
        <f t="shared" si="68"/>
        <v>0</v>
      </c>
      <c r="L185" s="13">
        <f t="shared" si="68"/>
        <v>0</v>
      </c>
      <c r="M185" s="13">
        <f t="shared" si="68"/>
        <v>0</v>
      </c>
      <c r="N185" s="13">
        <f t="shared" si="68"/>
        <v>0</v>
      </c>
      <c r="O185" s="13">
        <f t="shared" ref="O185" si="69">SUM(O186:O190)</f>
        <v>0</v>
      </c>
    </row>
    <row r="186" spans="1:15" x14ac:dyDescent="0.3">
      <c r="A186" s="6" t="s">
        <v>182</v>
      </c>
      <c r="B186" s="7">
        <v>0</v>
      </c>
      <c r="C186" s="7">
        <v>0</v>
      </c>
      <c r="D186" s="7">
        <v>0</v>
      </c>
      <c r="E186" s="7">
        <v>0</v>
      </c>
      <c r="F186" s="7">
        <v>0</v>
      </c>
      <c r="G186" s="7">
        <v>0</v>
      </c>
      <c r="H186" s="7">
        <v>0</v>
      </c>
      <c r="I186" s="7">
        <v>0</v>
      </c>
      <c r="J186" s="7">
        <v>0</v>
      </c>
      <c r="K186" s="7">
        <v>0</v>
      </c>
      <c r="L186" s="7">
        <v>0</v>
      </c>
      <c r="M186" s="7">
        <v>0</v>
      </c>
      <c r="N186" s="7">
        <v>0</v>
      </c>
      <c r="O186" s="7">
        <v>0</v>
      </c>
    </row>
    <row r="187" spans="1:15" ht="26" x14ac:dyDescent="0.3">
      <c r="A187" s="6" t="s">
        <v>183</v>
      </c>
      <c r="B187" s="7">
        <v>0</v>
      </c>
      <c r="C187" s="7">
        <v>0</v>
      </c>
      <c r="D187" s="7">
        <v>0</v>
      </c>
      <c r="E187" s="7">
        <v>0</v>
      </c>
      <c r="F187" s="7">
        <v>0</v>
      </c>
      <c r="G187" s="7">
        <v>0</v>
      </c>
      <c r="H187" s="7">
        <v>0</v>
      </c>
      <c r="I187" s="7">
        <v>0</v>
      </c>
      <c r="J187" s="7">
        <v>0</v>
      </c>
      <c r="K187" s="7">
        <v>0</v>
      </c>
      <c r="L187" s="7">
        <v>0</v>
      </c>
      <c r="M187" s="7">
        <v>0</v>
      </c>
      <c r="N187" s="7">
        <v>0</v>
      </c>
      <c r="O187" s="7">
        <v>0</v>
      </c>
    </row>
    <row r="188" spans="1:15" x14ac:dyDescent="0.3">
      <c r="A188" s="6" t="s">
        <v>184</v>
      </c>
      <c r="B188" s="7">
        <v>0</v>
      </c>
      <c r="C188" s="7">
        <v>0</v>
      </c>
      <c r="D188" s="7">
        <v>0</v>
      </c>
      <c r="E188" s="7">
        <v>0</v>
      </c>
      <c r="F188" s="7">
        <v>0</v>
      </c>
      <c r="G188" s="7">
        <v>0</v>
      </c>
      <c r="H188" s="7">
        <v>0</v>
      </c>
      <c r="I188" s="7">
        <v>0</v>
      </c>
      <c r="J188" s="7">
        <v>0</v>
      </c>
      <c r="K188" s="7">
        <v>0</v>
      </c>
      <c r="L188" s="7">
        <v>0</v>
      </c>
      <c r="M188" s="7">
        <v>0</v>
      </c>
      <c r="N188" s="7">
        <v>0</v>
      </c>
      <c r="O188" s="7">
        <v>0</v>
      </c>
    </row>
    <row r="189" spans="1:15" ht="39" x14ac:dyDescent="0.3">
      <c r="A189" s="6" t="s">
        <v>185</v>
      </c>
      <c r="B189" s="7">
        <v>0</v>
      </c>
      <c r="C189" s="7">
        <v>0</v>
      </c>
      <c r="D189" s="7">
        <v>0</v>
      </c>
      <c r="E189" s="7">
        <v>0</v>
      </c>
      <c r="F189" s="7">
        <v>0</v>
      </c>
      <c r="G189" s="7">
        <v>0</v>
      </c>
      <c r="H189" s="7">
        <v>0</v>
      </c>
      <c r="I189" s="7">
        <v>0</v>
      </c>
      <c r="J189" s="7">
        <v>0</v>
      </c>
      <c r="K189" s="7">
        <v>0</v>
      </c>
      <c r="L189" s="7">
        <v>0</v>
      </c>
      <c r="M189" s="7">
        <v>0</v>
      </c>
      <c r="N189" s="7">
        <v>0</v>
      </c>
      <c r="O189" s="7">
        <v>0</v>
      </c>
    </row>
    <row r="190" spans="1:15" ht="26" x14ac:dyDescent="0.3">
      <c r="A190" s="6" t="s">
        <v>186</v>
      </c>
      <c r="B190" s="7">
        <v>0</v>
      </c>
      <c r="C190" s="7">
        <v>0</v>
      </c>
      <c r="D190" s="7">
        <v>0</v>
      </c>
      <c r="E190" s="7">
        <v>0</v>
      </c>
      <c r="F190" s="7">
        <v>0</v>
      </c>
      <c r="G190" s="7">
        <v>0</v>
      </c>
      <c r="H190" s="7">
        <v>0</v>
      </c>
      <c r="I190" s="7">
        <v>0</v>
      </c>
      <c r="J190" s="7">
        <v>0</v>
      </c>
      <c r="K190" s="7">
        <v>0</v>
      </c>
      <c r="L190" s="7">
        <v>0</v>
      </c>
      <c r="M190" s="7">
        <v>0</v>
      </c>
      <c r="N190" s="7">
        <v>0</v>
      </c>
      <c r="O190" s="7">
        <v>0</v>
      </c>
    </row>
    <row r="191" spans="1:15" x14ac:dyDescent="0.3">
      <c r="A191" s="9" t="s">
        <v>30</v>
      </c>
      <c r="B191" s="7">
        <v>0</v>
      </c>
      <c r="C191" s="7">
        <v>0</v>
      </c>
      <c r="D191" s="7">
        <v>0</v>
      </c>
      <c r="E191" s="7">
        <v>0</v>
      </c>
      <c r="F191" s="7">
        <v>0</v>
      </c>
      <c r="G191" s="7">
        <v>0</v>
      </c>
      <c r="H191" s="7">
        <v>0</v>
      </c>
      <c r="I191" s="7">
        <v>0</v>
      </c>
      <c r="J191" s="7">
        <v>0</v>
      </c>
      <c r="K191" s="7">
        <v>0</v>
      </c>
      <c r="L191" s="7">
        <v>0</v>
      </c>
      <c r="M191" s="7">
        <v>0</v>
      </c>
      <c r="N191" s="7">
        <v>0</v>
      </c>
      <c r="O191" s="7">
        <v>0</v>
      </c>
    </row>
    <row r="192" spans="1:15" x14ac:dyDescent="0.3">
      <c r="A192" s="9" t="s">
        <v>31</v>
      </c>
      <c r="B192" s="8">
        <f t="shared" ref="B192:N192" si="70">B193-B194</f>
        <v>0</v>
      </c>
      <c r="C192" s="8">
        <f t="shared" si="70"/>
        <v>0</v>
      </c>
      <c r="D192" s="8">
        <f t="shared" si="70"/>
        <v>0</v>
      </c>
      <c r="E192" s="8">
        <f t="shared" si="70"/>
        <v>0</v>
      </c>
      <c r="F192" s="8">
        <f t="shared" si="70"/>
        <v>0</v>
      </c>
      <c r="G192" s="8">
        <f t="shared" si="70"/>
        <v>0</v>
      </c>
      <c r="H192" s="8">
        <f t="shared" si="70"/>
        <v>0</v>
      </c>
      <c r="I192" s="8">
        <f t="shared" si="70"/>
        <v>0</v>
      </c>
      <c r="J192" s="8">
        <f t="shared" si="70"/>
        <v>0</v>
      </c>
      <c r="K192" s="8">
        <f t="shared" si="70"/>
        <v>0</v>
      </c>
      <c r="L192" s="8">
        <f t="shared" si="70"/>
        <v>0</v>
      </c>
      <c r="M192" s="8">
        <f t="shared" si="70"/>
        <v>0</v>
      </c>
      <c r="N192" s="8">
        <f t="shared" si="70"/>
        <v>0</v>
      </c>
      <c r="O192" s="8">
        <f t="shared" ref="O192" si="71">O193-O194</f>
        <v>0</v>
      </c>
    </row>
    <row r="193" spans="1:15" x14ac:dyDescent="0.3">
      <c r="A193" s="6" t="s">
        <v>5</v>
      </c>
      <c r="B193" s="7">
        <v>0</v>
      </c>
      <c r="C193" s="7">
        <v>0</v>
      </c>
      <c r="D193" s="7">
        <v>0</v>
      </c>
      <c r="E193" s="7">
        <v>0</v>
      </c>
      <c r="F193" s="7">
        <v>0</v>
      </c>
      <c r="G193" s="7">
        <v>0</v>
      </c>
      <c r="H193" s="7">
        <v>0</v>
      </c>
      <c r="I193" s="7">
        <v>0</v>
      </c>
      <c r="J193" s="7">
        <v>0</v>
      </c>
      <c r="K193" s="7">
        <v>0</v>
      </c>
      <c r="L193" s="7">
        <v>0</v>
      </c>
      <c r="M193" s="7">
        <v>0</v>
      </c>
      <c r="N193" s="7">
        <v>0</v>
      </c>
      <c r="O193" s="7">
        <v>0</v>
      </c>
    </row>
    <row r="194" spans="1:15" x14ac:dyDescent="0.3">
      <c r="A194" s="6" t="s">
        <v>6</v>
      </c>
      <c r="B194" s="7">
        <v>0</v>
      </c>
      <c r="C194" s="7">
        <v>0</v>
      </c>
      <c r="D194" s="7">
        <v>0</v>
      </c>
      <c r="E194" s="7">
        <v>0</v>
      </c>
      <c r="F194" s="7">
        <v>0</v>
      </c>
      <c r="G194" s="7">
        <v>0</v>
      </c>
      <c r="H194" s="7">
        <v>0</v>
      </c>
      <c r="I194" s="7">
        <v>0</v>
      </c>
      <c r="J194" s="7">
        <v>0</v>
      </c>
      <c r="K194" s="7">
        <v>0</v>
      </c>
      <c r="L194" s="7">
        <v>0</v>
      </c>
      <c r="M194" s="7">
        <v>0</v>
      </c>
      <c r="N194" s="7">
        <v>0</v>
      </c>
      <c r="O194" s="7">
        <v>0</v>
      </c>
    </row>
    <row r="195" spans="1:15" x14ac:dyDescent="0.3">
      <c r="A195" s="9" t="s">
        <v>34</v>
      </c>
      <c r="B195" s="7">
        <v>0</v>
      </c>
      <c r="C195" s="7">
        <v>0</v>
      </c>
      <c r="D195" s="7">
        <v>0</v>
      </c>
      <c r="E195" s="7">
        <v>0</v>
      </c>
      <c r="F195" s="7">
        <v>0</v>
      </c>
      <c r="G195" s="7">
        <v>0</v>
      </c>
      <c r="H195" s="7">
        <v>0</v>
      </c>
      <c r="I195" s="7">
        <v>0</v>
      </c>
      <c r="J195" s="7">
        <v>0</v>
      </c>
      <c r="K195" s="7">
        <v>0</v>
      </c>
      <c r="L195" s="7">
        <v>0</v>
      </c>
      <c r="M195" s="7">
        <v>0</v>
      </c>
      <c r="N195" s="7">
        <v>0</v>
      </c>
      <c r="O195" s="7">
        <v>0</v>
      </c>
    </row>
    <row r="196" spans="1:15" x14ac:dyDescent="0.3">
      <c r="A196" s="6" t="s">
        <v>147</v>
      </c>
      <c r="B196" s="7">
        <v>0</v>
      </c>
      <c r="C196" s="7">
        <v>0</v>
      </c>
      <c r="D196" s="7">
        <v>0</v>
      </c>
      <c r="E196" s="7">
        <v>0</v>
      </c>
      <c r="F196" s="7">
        <v>0</v>
      </c>
      <c r="G196" s="7">
        <v>0</v>
      </c>
      <c r="H196" s="7">
        <v>0</v>
      </c>
      <c r="I196" s="7">
        <v>0</v>
      </c>
      <c r="J196" s="7">
        <v>0</v>
      </c>
      <c r="K196" s="7">
        <v>0</v>
      </c>
      <c r="L196" s="7">
        <v>0</v>
      </c>
      <c r="M196" s="7">
        <v>0</v>
      </c>
      <c r="N196" s="7">
        <v>0</v>
      </c>
      <c r="O196" s="7">
        <v>0</v>
      </c>
    </row>
    <row r="197" spans="1:15" ht="39" x14ac:dyDescent="0.3">
      <c r="A197" s="6" t="s">
        <v>148</v>
      </c>
      <c r="B197" s="7">
        <v>0</v>
      </c>
      <c r="C197" s="7">
        <v>0</v>
      </c>
      <c r="D197" s="7">
        <v>0</v>
      </c>
      <c r="E197" s="7">
        <v>0</v>
      </c>
      <c r="F197" s="7">
        <v>0</v>
      </c>
      <c r="G197" s="7">
        <v>0</v>
      </c>
      <c r="H197" s="7">
        <v>0</v>
      </c>
      <c r="I197" s="7">
        <v>0</v>
      </c>
      <c r="J197" s="7">
        <v>0</v>
      </c>
      <c r="K197" s="7">
        <v>0</v>
      </c>
      <c r="L197" s="7">
        <v>0</v>
      </c>
      <c r="M197" s="7">
        <v>0</v>
      </c>
      <c r="N197" s="7">
        <v>0</v>
      </c>
      <c r="O197" s="7">
        <v>0</v>
      </c>
    </row>
    <row r="198" spans="1:15" ht="39" x14ac:dyDescent="0.3">
      <c r="A198" s="6" t="s">
        <v>149</v>
      </c>
      <c r="B198" s="7">
        <v>0</v>
      </c>
      <c r="C198" s="7">
        <v>0</v>
      </c>
      <c r="D198" s="7">
        <v>0</v>
      </c>
      <c r="E198" s="7">
        <v>0</v>
      </c>
      <c r="F198" s="7">
        <v>0</v>
      </c>
      <c r="G198" s="7">
        <v>0</v>
      </c>
      <c r="H198" s="7">
        <v>0</v>
      </c>
      <c r="I198" s="7">
        <v>0</v>
      </c>
      <c r="J198" s="7">
        <v>0</v>
      </c>
      <c r="K198" s="7">
        <v>0</v>
      </c>
      <c r="L198" s="7">
        <v>0</v>
      </c>
      <c r="M198" s="7">
        <v>0</v>
      </c>
      <c r="N198" s="7">
        <v>0</v>
      </c>
      <c r="O198" s="7">
        <v>0</v>
      </c>
    </row>
    <row r="199" spans="1:15" ht="26" x14ac:dyDescent="0.3">
      <c r="A199" s="9" t="s">
        <v>200</v>
      </c>
      <c r="B199" s="8">
        <f t="shared" ref="B199:N199" si="72">B200-B201</f>
        <v>0</v>
      </c>
      <c r="C199" s="8">
        <f t="shared" si="72"/>
        <v>0</v>
      </c>
      <c r="D199" s="8">
        <f t="shared" si="72"/>
        <v>0</v>
      </c>
      <c r="E199" s="8">
        <f t="shared" si="72"/>
        <v>0</v>
      </c>
      <c r="F199" s="8">
        <f t="shared" si="72"/>
        <v>0</v>
      </c>
      <c r="G199" s="8">
        <f t="shared" si="72"/>
        <v>0</v>
      </c>
      <c r="H199" s="8">
        <f t="shared" si="72"/>
        <v>0</v>
      </c>
      <c r="I199" s="8">
        <f t="shared" si="72"/>
        <v>0</v>
      </c>
      <c r="J199" s="8">
        <f t="shared" si="72"/>
        <v>0</v>
      </c>
      <c r="K199" s="8">
        <f t="shared" si="72"/>
        <v>0</v>
      </c>
      <c r="L199" s="8">
        <f t="shared" si="72"/>
        <v>0</v>
      </c>
      <c r="M199" s="8">
        <f t="shared" si="72"/>
        <v>0</v>
      </c>
      <c r="N199" s="8">
        <f t="shared" si="72"/>
        <v>0</v>
      </c>
      <c r="O199" s="8">
        <f t="shared" ref="O199" si="73">O200-O201</f>
        <v>0</v>
      </c>
    </row>
    <row r="200" spans="1:15" x14ac:dyDescent="0.3">
      <c r="A200" s="6" t="s">
        <v>5</v>
      </c>
      <c r="B200" s="7">
        <v>0</v>
      </c>
      <c r="C200" s="7">
        <v>0</v>
      </c>
      <c r="D200" s="7">
        <v>0</v>
      </c>
      <c r="E200" s="7">
        <v>0</v>
      </c>
      <c r="F200" s="7">
        <v>0</v>
      </c>
      <c r="G200" s="7">
        <v>0</v>
      </c>
      <c r="H200" s="7">
        <v>0</v>
      </c>
      <c r="I200" s="7">
        <v>0</v>
      </c>
      <c r="J200" s="7">
        <v>0</v>
      </c>
      <c r="K200" s="7">
        <v>0</v>
      </c>
      <c r="L200" s="7">
        <v>0</v>
      </c>
      <c r="M200" s="7">
        <v>0</v>
      </c>
      <c r="N200" s="7">
        <v>0</v>
      </c>
      <c r="O200" s="7">
        <v>0</v>
      </c>
    </row>
    <row r="201" spans="1:15" x14ac:dyDescent="0.3">
      <c r="A201" s="6" t="s">
        <v>6</v>
      </c>
      <c r="B201" s="7">
        <v>0</v>
      </c>
      <c r="C201" s="7">
        <v>0</v>
      </c>
      <c r="D201" s="7">
        <v>0</v>
      </c>
      <c r="E201" s="7">
        <v>0</v>
      </c>
      <c r="F201" s="7">
        <v>0</v>
      </c>
      <c r="G201" s="7">
        <v>0</v>
      </c>
      <c r="H201" s="7">
        <v>0</v>
      </c>
      <c r="I201" s="7">
        <v>0</v>
      </c>
      <c r="J201" s="7">
        <v>0</v>
      </c>
      <c r="K201" s="7">
        <v>0</v>
      </c>
      <c r="L201" s="7">
        <v>0</v>
      </c>
      <c r="M201" s="7">
        <v>0</v>
      </c>
      <c r="N201" s="7">
        <v>0</v>
      </c>
      <c r="O201" s="7">
        <v>0</v>
      </c>
    </row>
    <row r="202" spans="1:15" ht="26" x14ac:dyDescent="0.3">
      <c r="A202" s="9" t="s">
        <v>201</v>
      </c>
      <c r="B202" s="8">
        <f t="shared" ref="B202:N202" si="74">B203-B204</f>
        <v>0</v>
      </c>
      <c r="C202" s="8">
        <f t="shared" si="74"/>
        <v>0</v>
      </c>
      <c r="D202" s="8">
        <f t="shared" si="74"/>
        <v>0</v>
      </c>
      <c r="E202" s="8">
        <f t="shared" si="74"/>
        <v>0</v>
      </c>
      <c r="F202" s="8">
        <f t="shared" si="74"/>
        <v>0</v>
      </c>
      <c r="G202" s="8">
        <f t="shared" si="74"/>
        <v>0</v>
      </c>
      <c r="H202" s="8">
        <f t="shared" si="74"/>
        <v>0</v>
      </c>
      <c r="I202" s="8">
        <f t="shared" si="74"/>
        <v>0</v>
      </c>
      <c r="J202" s="8">
        <f t="shared" si="74"/>
        <v>0</v>
      </c>
      <c r="K202" s="8">
        <f t="shared" si="74"/>
        <v>0</v>
      </c>
      <c r="L202" s="8">
        <f t="shared" si="74"/>
        <v>0</v>
      </c>
      <c r="M202" s="8">
        <f t="shared" si="74"/>
        <v>0</v>
      </c>
      <c r="N202" s="8">
        <f t="shared" si="74"/>
        <v>0</v>
      </c>
      <c r="O202" s="8">
        <f t="shared" ref="O202" si="75">O203-O204</f>
        <v>0</v>
      </c>
    </row>
    <row r="203" spans="1:15" x14ac:dyDescent="0.3">
      <c r="A203" s="6" t="s">
        <v>5</v>
      </c>
      <c r="B203" s="7">
        <v>0</v>
      </c>
      <c r="C203" s="7">
        <v>0</v>
      </c>
      <c r="D203" s="7">
        <v>0</v>
      </c>
      <c r="E203" s="7">
        <v>0</v>
      </c>
      <c r="F203" s="7">
        <v>0</v>
      </c>
      <c r="G203" s="7">
        <v>0</v>
      </c>
      <c r="H203" s="7">
        <v>0</v>
      </c>
      <c r="I203" s="7">
        <v>0</v>
      </c>
      <c r="J203" s="7">
        <v>0</v>
      </c>
      <c r="K203" s="7">
        <v>0</v>
      </c>
      <c r="L203" s="7">
        <v>0</v>
      </c>
      <c r="M203" s="7">
        <v>0</v>
      </c>
      <c r="N203" s="7">
        <v>0</v>
      </c>
      <c r="O203" s="7">
        <v>0</v>
      </c>
    </row>
    <row r="204" spans="1:15" x14ac:dyDescent="0.3">
      <c r="A204" s="6" t="s">
        <v>6</v>
      </c>
      <c r="B204" s="7">
        <v>0</v>
      </c>
      <c r="C204" s="7">
        <v>0</v>
      </c>
      <c r="D204" s="7">
        <v>0</v>
      </c>
      <c r="E204" s="7">
        <v>0</v>
      </c>
      <c r="F204" s="7">
        <v>0</v>
      </c>
      <c r="G204" s="7">
        <v>0</v>
      </c>
      <c r="H204" s="7">
        <v>0</v>
      </c>
      <c r="I204" s="7">
        <v>0</v>
      </c>
      <c r="J204" s="7">
        <v>0</v>
      </c>
      <c r="K204" s="7">
        <v>0</v>
      </c>
      <c r="L204" s="7">
        <v>0</v>
      </c>
      <c r="M204" s="7">
        <v>0</v>
      </c>
      <c r="N204" s="7">
        <v>0</v>
      </c>
      <c r="O204" s="7">
        <v>0</v>
      </c>
    </row>
    <row r="205" spans="1:15" x14ac:dyDescent="0.3">
      <c r="A205" s="6" t="s">
        <v>7</v>
      </c>
      <c r="B205" s="7">
        <v>0</v>
      </c>
      <c r="C205" s="7">
        <v>0</v>
      </c>
      <c r="D205" s="7">
        <v>0</v>
      </c>
      <c r="E205" s="7">
        <v>0</v>
      </c>
      <c r="F205" s="7">
        <v>0</v>
      </c>
      <c r="G205" s="7">
        <v>0</v>
      </c>
      <c r="H205" s="7">
        <v>0</v>
      </c>
      <c r="I205" s="7">
        <v>0</v>
      </c>
      <c r="J205" s="7">
        <v>0</v>
      </c>
      <c r="K205" s="7">
        <v>0</v>
      </c>
      <c r="L205" s="7">
        <v>0</v>
      </c>
      <c r="M205" s="7">
        <v>0</v>
      </c>
      <c r="N205" s="7">
        <v>0</v>
      </c>
      <c r="O205" s="7">
        <v>0</v>
      </c>
    </row>
    <row r="206" spans="1:15" x14ac:dyDescent="0.3">
      <c r="A206" s="9" t="s">
        <v>39</v>
      </c>
      <c r="B206" s="10">
        <f>B185+B191+B192+B195-B196+B197-B198+B200-B201+B203-B204-B205</f>
        <v>0</v>
      </c>
      <c r="C206" s="10">
        <f t="shared" ref="C206:N206" si="76">C185+C191+C192+C195-C196+C197-C198+C200-C201+C203-C204-C205</f>
        <v>0</v>
      </c>
      <c r="D206" s="10">
        <f t="shared" si="76"/>
        <v>0</v>
      </c>
      <c r="E206" s="10">
        <f t="shared" si="76"/>
        <v>0</v>
      </c>
      <c r="F206" s="10">
        <f t="shared" si="76"/>
        <v>0</v>
      </c>
      <c r="G206" s="10">
        <f t="shared" si="76"/>
        <v>0</v>
      </c>
      <c r="H206" s="10">
        <f t="shared" si="76"/>
        <v>0</v>
      </c>
      <c r="I206" s="10">
        <f t="shared" si="76"/>
        <v>0</v>
      </c>
      <c r="J206" s="10">
        <f t="shared" si="76"/>
        <v>0</v>
      </c>
      <c r="K206" s="10">
        <f t="shared" si="76"/>
        <v>0</v>
      </c>
      <c r="L206" s="10">
        <f t="shared" si="76"/>
        <v>0</v>
      </c>
      <c r="M206" s="10">
        <f t="shared" si="76"/>
        <v>0</v>
      </c>
      <c r="N206" s="10">
        <f t="shared" si="76"/>
        <v>0</v>
      </c>
      <c r="O206" s="10">
        <f t="shared" ref="O206" si="77">O185+O191+O192+O195-O196+O197-O198+O200-O201+O203-O204-O205</f>
        <v>0</v>
      </c>
    </row>
    <row r="207" spans="1:15" x14ac:dyDescent="0.3">
      <c r="A207" s="9" t="s">
        <v>41</v>
      </c>
      <c r="B207" s="14">
        <v>0</v>
      </c>
      <c r="C207" s="14">
        <v>0</v>
      </c>
      <c r="D207" s="14">
        <v>0</v>
      </c>
      <c r="E207" s="14">
        <v>0</v>
      </c>
      <c r="F207" s="14">
        <v>0</v>
      </c>
      <c r="G207" s="14">
        <v>0</v>
      </c>
      <c r="H207" s="14">
        <v>0</v>
      </c>
      <c r="I207" s="14">
        <v>0</v>
      </c>
      <c r="J207" s="14">
        <v>0</v>
      </c>
      <c r="K207" s="14">
        <v>0</v>
      </c>
      <c r="L207" s="14">
        <v>0</v>
      </c>
      <c r="M207" s="14">
        <v>0</v>
      </c>
      <c r="N207" s="14">
        <v>0</v>
      </c>
      <c r="O207" s="14">
        <v>0</v>
      </c>
    </row>
    <row r="208" spans="1:15" x14ac:dyDescent="0.3">
      <c r="A208" s="9" t="s">
        <v>150</v>
      </c>
      <c r="B208" s="14">
        <v>0</v>
      </c>
      <c r="C208" s="14">
        <v>0</v>
      </c>
      <c r="D208" s="14">
        <v>0</v>
      </c>
      <c r="E208" s="14">
        <v>0</v>
      </c>
      <c r="F208" s="14">
        <v>0</v>
      </c>
      <c r="G208" s="14">
        <v>0</v>
      </c>
      <c r="H208" s="14">
        <v>0</v>
      </c>
      <c r="I208" s="14">
        <v>0</v>
      </c>
      <c r="J208" s="14">
        <v>0</v>
      </c>
      <c r="K208" s="14">
        <v>0</v>
      </c>
      <c r="L208" s="14">
        <v>0</v>
      </c>
      <c r="M208" s="14">
        <v>0</v>
      </c>
      <c r="N208" s="14">
        <v>0</v>
      </c>
      <c r="O208" s="14">
        <v>0</v>
      </c>
    </row>
    <row r="209" spans="1:15" x14ac:dyDescent="0.3">
      <c r="A209" s="9" t="s">
        <v>42</v>
      </c>
      <c r="B209" s="10">
        <f>B135+B146+B147-B159-B171-B172-B173</f>
        <v>0</v>
      </c>
      <c r="C209" s="10">
        <f t="shared" ref="C209:N209" si="78">C135+C146+C147-C159-C171-C172-C173</f>
        <v>0</v>
      </c>
      <c r="D209" s="10">
        <f t="shared" si="78"/>
        <v>0</v>
      </c>
      <c r="E209" s="10">
        <f t="shared" si="78"/>
        <v>0</v>
      </c>
      <c r="F209" s="10">
        <f t="shared" si="78"/>
        <v>0</v>
      </c>
      <c r="G209" s="10">
        <f t="shared" si="78"/>
        <v>0</v>
      </c>
      <c r="H209" s="10">
        <f t="shared" si="78"/>
        <v>0</v>
      </c>
      <c r="I209" s="10">
        <f t="shared" si="78"/>
        <v>0</v>
      </c>
      <c r="J209" s="10">
        <f t="shared" si="78"/>
        <v>0</v>
      </c>
      <c r="K209" s="10">
        <f t="shared" si="78"/>
        <v>0</v>
      </c>
      <c r="L209" s="10">
        <f t="shared" si="78"/>
        <v>0</v>
      </c>
      <c r="M209" s="10">
        <f t="shared" si="78"/>
        <v>0</v>
      </c>
      <c r="N209" s="10">
        <f t="shared" si="78"/>
        <v>0</v>
      </c>
      <c r="O209" s="10">
        <f t="shared" ref="O209" si="79">O135+O146+O147-O159-O171-O172-O173</f>
        <v>0</v>
      </c>
    </row>
    <row r="210" spans="1:15" x14ac:dyDescent="0.3">
      <c r="A210" s="9" t="s">
        <v>32</v>
      </c>
      <c r="B210" s="10">
        <f t="shared" ref="B210:N210" si="80">B135+B146+B147</f>
        <v>0</v>
      </c>
      <c r="C210" s="10">
        <f t="shared" si="80"/>
        <v>0</v>
      </c>
      <c r="D210" s="10">
        <f t="shared" si="80"/>
        <v>0</v>
      </c>
      <c r="E210" s="10">
        <f t="shared" si="80"/>
        <v>0</v>
      </c>
      <c r="F210" s="10">
        <f t="shared" si="80"/>
        <v>0</v>
      </c>
      <c r="G210" s="10">
        <f t="shared" si="80"/>
        <v>0</v>
      </c>
      <c r="H210" s="10">
        <f t="shared" si="80"/>
        <v>0</v>
      </c>
      <c r="I210" s="10">
        <f t="shared" si="80"/>
        <v>0</v>
      </c>
      <c r="J210" s="10">
        <f t="shared" si="80"/>
        <v>0</v>
      </c>
      <c r="K210" s="10">
        <f t="shared" si="80"/>
        <v>0</v>
      </c>
      <c r="L210" s="10">
        <f t="shared" si="80"/>
        <v>0</v>
      </c>
      <c r="M210" s="10">
        <f t="shared" si="80"/>
        <v>0</v>
      </c>
      <c r="N210" s="10">
        <f t="shared" si="80"/>
        <v>0</v>
      </c>
      <c r="O210" s="10">
        <f t="shared" ref="O210" si="81">O135+O146+O147</f>
        <v>0</v>
      </c>
    </row>
    <row r="211" spans="1:15" ht="26" x14ac:dyDescent="0.3">
      <c r="A211" s="9" t="s">
        <v>33</v>
      </c>
      <c r="B211" s="10">
        <f>B159+B171+B172+B173+B206</f>
        <v>0</v>
      </c>
      <c r="C211" s="10">
        <f t="shared" ref="C211:N211" si="82">C159+C171+C172+C173+C206</f>
        <v>0</v>
      </c>
      <c r="D211" s="10">
        <f t="shared" si="82"/>
        <v>0</v>
      </c>
      <c r="E211" s="10">
        <f t="shared" si="82"/>
        <v>0</v>
      </c>
      <c r="F211" s="10">
        <f t="shared" si="82"/>
        <v>0</v>
      </c>
      <c r="G211" s="10">
        <f t="shared" si="82"/>
        <v>0</v>
      </c>
      <c r="H211" s="10">
        <f t="shared" si="82"/>
        <v>0</v>
      </c>
      <c r="I211" s="10">
        <f t="shared" si="82"/>
        <v>0</v>
      </c>
      <c r="J211" s="10">
        <f t="shared" si="82"/>
        <v>0</v>
      </c>
      <c r="K211" s="10">
        <f t="shared" si="82"/>
        <v>0</v>
      </c>
      <c r="L211" s="10">
        <f t="shared" si="82"/>
        <v>0</v>
      </c>
      <c r="M211" s="10">
        <f t="shared" si="82"/>
        <v>0</v>
      </c>
      <c r="N211" s="10">
        <f t="shared" si="82"/>
        <v>0</v>
      </c>
      <c r="O211" s="10">
        <f t="shared" ref="O211" si="83">O159+O171+O172+O173+O206</f>
        <v>0</v>
      </c>
    </row>
  </sheetData>
  <mergeCells count="9">
    <mergeCell ref="A1:O1"/>
    <mergeCell ref="A109:O109"/>
    <mergeCell ref="A3:O3"/>
    <mergeCell ref="E111:O111"/>
    <mergeCell ref="A4:D4"/>
    <mergeCell ref="A110:D110"/>
    <mergeCell ref="E4:O4"/>
    <mergeCell ref="E5:O5"/>
    <mergeCell ref="E110:O1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32"/>
  <sheetViews>
    <sheetView workbookViewId="0">
      <selection activeCell="O17" sqref="O17"/>
    </sheetView>
  </sheetViews>
  <sheetFormatPr defaultColWidth="9.09765625" defaultRowHeight="13" x14ac:dyDescent="0.3"/>
  <cols>
    <col min="1" max="1" width="30.69921875" style="15" customWidth="1"/>
    <col min="2" max="2" width="4.09765625" style="15" bestFit="1" customWidth="1"/>
    <col min="3" max="3" width="9.69921875" style="3" customWidth="1"/>
    <col min="4" max="4" width="10.3984375" style="3" customWidth="1"/>
    <col min="5" max="5" width="8.59765625" style="3" customWidth="1"/>
    <col min="6" max="6" width="9.296875" style="4" bestFit="1" customWidth="1"/>
    <col min="7" max="8" width="10" style="4" bestFit="1" customWidth="1"/>
    <col min="9" max="9" width="9.3984375" style="4" customWidth="1"/>
    <col min="10" max="10" width="9.59765625" style="4" customWidth="1"/>
    <col min="11" max="12" width="9.3984375" style="4" customWidth="1"/>
    <col min="13" max="13" width="9.296875" style="4" customWidth="1"/>
    <col min="14" max="14" width="9.09765625" style="4" customWidth="1"/>
    <col min="15" max="15" width="9" style="4" customWidth="1"/>
    <col min="16" max="16384" width="9.09765625" style="4"/>
  </cols>
  <sheetData>
    <row r="1" spans="1:38" s="1" customFormat="1" x14ac:dyDescent="0.3">
      <c r="A1" s="296" t="s">
        <v>311</v>
      </c>
      <c r="B1" s="296"/>
      <c r="C1" s="296"/>
      <c r="D1" s="296"/>
      <c r="E1" s="296"/>
      <c r="F1" s="296"/>
      <c r="G1" s="296"/>
      <c r="H1" s="296"/>
      <c r="I1" s="296"/>
      <c r="J1" s="296"/>
      <c r="K1" s="296"/>
      <c r="L1" s="296"/>
      <c r="M1" s="296"/>
      <c r="N1" s="296"/>
      <c r="O1" s="296"/>
    </row>
    <row r="2" spans="1:38" s="1" customFormat="1" x14ac:dyDescent="0.3">
      <c r="A2" s="114"/>
      <c r="B2" s="114"/>
      <c r="C2" s="114"/>
      <c r="D2" s="114"/>
      <c r="E2" s="114"/>
      <c r="F2" s="114"/>
      <c r="G2" s="114"/>
      <c r="H2" s="114"/>
      <c r="I2" s="114"/>
      <c r="J2" s="114"/>
      <c r="K2" s="114"/>
      <c r="L2" s="114"/>
      <c r="M2" s="114"/>
      <c r="N2" s="114"/>
      <c r="O2" s="114"/>
    </row>
    <row r="3" spans="1:38" s="1" customFormat="1" x14ac:dyDescent="0.3">
      <c r="A3" s="286" t="s">
        <v>316</v>
      </c>
      <c r="B3" s="295"/>
      <c r="C3" s="295"/>
      <c r="D3" s="295"/>
      <c r="E3" s="295"/>
      <c r="F3" s="295"/>
      <c r="G3" s="295"/>
      <c r="H3" s="295"/>
      <c r="I3" s="295"/>
      <c r="J3" s="295"/>
      <c r="K3" s="295"/>
      <c r="L3" s="295"/>
      <c r="M3" s="295"/>
      <c r="N3" s="295"/>
      <c r="O3" s="295"/>
      <c r="P3" s="295"/>
    </row>
    <row r="4" spans="1:38" s="1" customFormat="1" ht="38.25" customHeight="1" x14ac:dyDescent="0.3">
      <c r="A4" s="291" t="s">
        <v>188</v>
      </c>
      <c r="B4" s="291"/>
      <c r="C4" s="291"/>
      <c r="D4" s="291"/>
      <c r="E4" s="291"/>
      <c r="F4" s="292" t="s">
        <v>313</v>
      </c>
      <c r="G4" s="292"/>
      <c r="H4" s="292"/>
      <c r="I4" s="292"/>
      <c r="J4" s="292"/>
      <c r="K4" s="292"/>
      <c r="L4" s="292"/>
      <c r="M4" s="292"/>
      <c r="N4" s="292"/>
      <c r="O4" s="292"/>
      <c r="P4" s="292"/>
    </row>
    <row r="5" spans="1:38" s="1" customFormat="1" x14ac:dyDescent="0.3">
      <c r="A5" s="89"/>
      <c r="B5" s="89"/>
      <c r="C5" s="89"/>
      <c r="D5" s="89"/>
      <c r="E5" s="89"/>
      <c r="F5" s="293" t="s">
        <v>105</v>
      </c>
      <c r="G5" s="293"/>
      <c r="H5" s="293"/>
      <c r="I5" s="293"/>
      <c r="J5" s="293"/>
      <c r="K5" s="293"/>
      <c r="L5" s="293"/>
      <c r="M5" s="293"/>
      <c r="N5" s="293"/>
      <c r="O5" s="293"/>
      <c r="P5" s="293"/>
    </row>
    <row r="6" spans="1:38" s="91" customFormat="1" x14ac:dyDescent="0.3">
      <c r="A6" s="86"/>
      <c r="B6" s="86"/>
      <c r="C6" s="87" t="s">
        <v>206</v>
      </c>
      <c r="D6" s="87" t="s">
        <v>207</v>
      </c>
      <c r="E6" s="87" t="s">
        <v>208</v>
      </c>
      <c r="F6" s="87">
        <v>1</v>
      </c>
      <c r="G6" s="87">
        <v>2</v>
      </c>
      <c r="H6" s="87">
        <v>3</v>
      </c>
      <c r="I6" s="87">
        <v>4</v>
      </c>
      <c r="J6" s="87">
        <v>5</v>
      </c>
      <c r="K6" s="87">
        <v>6</v>
      </c>
      <c r="L6" s="87">
        <v>7</v>
      </c>
      <c r="M6" s="87">
        <v>8</v>
      </c>
      <c r="N6" s="87">
        <v>9</v>
      </c>
      <c r="O6" s="87">
        <v>10</v>
      </c>
      <c r="P6" s="87">
        <v>11</v>
      </c>
      <c r="Q6" s="1"/>
      <c r="R6" s="1"/>
      <c r="S6" s="1"/>
      <c r="T6" s="1"/>
      <c r="U6" s="1"/>
      <c r="V6" s="1"/>
      <c r="W6" s="1"/>
      <c r="X6" s="1"/>
      <c r="Y6" s="1"/>
      <c r="Z6" s="1"/>
      <c r="AA6" s="1"/>
      <c r="AB6" s="1"/>
      <c r="AC6" s="1"/>
      <c r="AD6" s="1"/>
      <c r="AE6" s="1"/>
      <c r="AF6" s="1"/>
      <c r="AG6" s="1"/>
      <c r="AH6" s="1"/>
      <c r="AI6" s="1"/>
      <c r="AJ6" s="1"/>
      <c r="AK6" s="1"/>
      <c r="AL6" s="1"/>
    </row>
    <row r="7" spans="1:38" s="5" customFormat="1" x14ac:dyDescent="0.3">
      <c r="A7" s="2" t="s">
        <v>165</v>
      </c>
      <c r="B7" s="2">
        <v>1</v>
      </c>
      <c r="C7" s="95">
        <f>C8+C9-C10+C11+C12</f>
        <v>0</v>
      </c>
      <c r="D7" s="95">
        <f t="shared" ref="D7:O7" si="0">D8+D9-D10+D11+D12</f>
        <v>0</v>
      </c>
      <c r="E7" s="95">
        <f t="shared" si="0"/>
        <v>0</v>
      </c>
      <c r="F7" s="95">
        <f t="shared" si="0"/>
        <v>0</v>
      </c>
      <c r="G7" s="95">
        <f t="shared" si="0"/>
        <v>0</v>
      </c>
      <c r="H7" s="95">
        <f t="shared" si="0"/>
        <v>0</v>
      </c>
      <c r="I7" s="95">
        <f t="shared" si="0"/>
        <v>0</v>
      </c>
      <c r="J7" s="95">
        <f t="shared" si="0"/>
        <v>0</v>
      </c>
      <c r="K7" s="95">
        <f t="shared" si="0"/>
        <v>0</v>
      </c>
      <c r="L7" s="95">
        <f t="shared" si="0"/>
        <v>0</v>
      </c>
      <c r="M7" s="95">
        <f t="shared" si="0"/>
        <v>0</v>
      </c>
      <c r="N7" s="95">
        <f t="shared" si="0"/>
        <v>0</v>
      </c>
      <c r="O7" s="95">
        <f t="shared" si="0"/>
        <v>0</v>
      </c>
      <c r="P7" s="95">
        <f t="shared" ref="P7" si="1">P8+P9-P10+P11+P12</f>
        <v>0</v>
      </c>
      <c r="Q7" s="1"/>
      <c r="R7" s="1"/>
      <c r="S7" s="1"/>
      <c r="T7" s="1"/>
      <c r="U7" s="1"/>
      <c r="V7" s="1"/>
      <c r="W7" s="1"/>
      <c r="X7" s="1"/>
      <c r="Y7" s="1"/>
      <c r="Z7" s="1"/>
      <c r="AA7" s="1"/>
      <c r="AB7" s="1"/>
      <c r="AC7" s="1"/>
      <c r="AD7" s="1"/>
      <c r="AE7" s="1"/>
      <c r="AF7" s="1"/>
      <c r="AG7" s="1"/>
      <c r="AH7" s="1"/>
      <c r="AI7" s="1"/>
      <c r="AJ7" s="1"/>
      <c r="AK7" s="1"/>
      <c r="AL7" s="1"/>
    </row>
    <row r="8" spans="1:38" s="93" customFormat="1" x14ac:dyDescent="0.3">
      <c r="A8" s="29" t="s">
        <v>189</v>
      </c>
      <c r="B8" s="29">
        <v>2</v>
      </c>
      <c r="C8" s="18">
        <v>0</v>
      </c>
      <c r="D8" s="18">
        <v>0</v>
      </c>
      <c r="E8" s="18">
        <v>0</v>
      </c>
      <c r="F8" s="18">
        <v>0</v>
      </c>
      <c r="G8" s="18">
        <v>0</v>
      </c>
      <c r="H8" s="18">
        <v>0</v>
      </c>
      <c r="I8" s="18">
        <v>0</v>
      </c>
      <c r="J8" s="18">
        <v>0</v>
      </c>
      <c r="K8" s="18">
        <v>0</v>
      </c>
      <c r="L8" s="18">
        <v>0</v>
      </c>
      <c r="M8" s="18">
        <v>0</v>
      </c>
      <c r="N8" s="18">
        <v>0</v>
      </c>
      <c r="O8" s="18">
        <v>0</v>
      </c>
      <c r="P8" s="18">
        <v>0</v>
      </c>
      <c r="Q8" s="1"/>
      <c r="R8" s="1"/>
      <c r="S8" s="1"/>
      <c r="T8" s="1"/>
      <c r="U8" s="1"/>
      <c r="V8" s="1"/>
      <c r="W8" s="1"/>
      <c r="X8" s="1"/>
      <c r="Y8" s="1"/>
      <c r="Z8" s="1"/>
      <c r="AA8" s="1"/>
      <c r="AB8" s="1"/>
      <c r="AC8" s="1"/>
      <c r="AD8" s="1"/>
      <c r="AE8" s="1"/>
      <c r="AF8" s="1"/>
      <c r="AG8" s="1"/>
      <c r="AH8" s="1"/>
      <c r="AI8" s="1"/>
      <c r="AJ8" s="1"/>
      <c r="AK8" s="1"/>
      <c r="AL8" s="1"/>
    </row>
    <row r="9" spans="1:38" s="93" customFormat="1" x14ac:dyDescent="0.3">
      <c r="A9" s="29" t="s">
        <v>190</v>
      </c>
      <c r="B9" s="29">
        <v>3</v>
      </c>
      <c r="C9" s="18">
        <v>0</v>
      </c>
      <c r="D9" s="18">
        <v>0</v>
      </c>
      <c r="E9" s="18">
        <v>0</v>
      </c>
      <c r="F9" s="18">
        <v>0</v>
      </c>
      <c r="G9" s="18">
        <v>0</v>
      </c>
      <c r="H9" s="18">
        <v>0</v>
      </c>
      <c r="I9" s="18">
        <v>0</v>
      </c>
      <c r="J9" s="18">
        <v>0</v>
      </c>
      <c r="K9" s="18">
        <v>0</v>
      </c>
      <c r="L9" s="18">
        <v>0</v>
      </c>
      <c r="M9" s="18">
        <v>0</v>
      </c>
      <c r="N9" s="18">
        <v>0</v>
      </c>
      <c r="O9" s="18">
        <v>0</v>
      </c>
      <c r="P9" s="18">
        <v>0</v>
      </c>
      <c r="Q9" s="1"/>
      <c r="R9" s="1"/>
      <c r="S9" s="1"/>
      <c r="T9" s="1"/>
      <c r="U9" s="1"/>
      <c r="V9" s="1"/>
      <c r="W9" s="1"/>
      <c r="X9" s="1"/>
      <c r="Y9" s="1"/>
      <c r="Z9" s="1"/>
      <c r="AA9" s="1"/>
      <c r="AB9" s="1"/>
      <c r="AC9" s="1"/>
      <c r="AD9" s="1"/>
      <c r="AE9" s="1"/>
      <c r="AF9" s="1"/>
      <c r="AG9" s="1"/>
      <c r="AH9" s="1"/>
      <c r="AI9" s="1"/>
      <c r="AJ9" s="1"/>
      <c r="AK9" s="1"/>
      <c r="AL9" s="1"/>
    </row>
    <row r="10" spans="1:38" s="93" customFormat="1" x14ac:dyDescent="0.3">
      <c r="A10" s="29" t="s">
        <v>191</v>
      </c>
      <c r="B10" s="29">
        <v>4</v>
      </c>
      <c r="C10" s="18">
        <v>0</v>
      </c>
      <c r="D10" s="18">
        <v>0</v>
      </c>
      <c r="E10" s="18">
        <v>0</v>
      </c>
      <c r="F10" s="18">
        <v>0</v>
      </c>
      <c r="G10" s="18">
        <v>0</v>
      </c>
      <c r="H10" s="18">
        <v>0</v>
      </c>
      <c r="I10" s="18">
        <v>0</v>
      </c>
      <c r="J10" s="18">
        <v>0</v>
      </c>
      <c r="K10" s="18">
        <v>0</v>
      </c>
      <c r="L10" s="18">
        <v>0</v>
      </c>
      <c r="M10" s="18">
        <v>0</v>
      </c>
      <c r="N10" s="18">
        <v>0</v>
      </c>
      <c r="O10" s="18">
        <v>0</v>
      </c>
      <c r="P10" s="18">
        <v>0</v>
      </c>
      <c r="Q10" s="1"/>
      <c r="R10" s="1"/>
      <c r="S10" s="1"/>
      <c r="T10" s="1"/>
      <c r="U10" s="1"/>
      <c r="V10" s="1"/>
      <c r="W10" s="1"/>
      <c r="X10" s="1"/>
      <c r="Y10" s="1"/>
      <c r="Z10" s="1"/>
      <c r="AA10" s="1"/>
      <c r="AB10" s="1"/>
      <c r="AC10" s="1"/>
      <c r="AD10" s="1"/>
      <c r="AE10" s="1"/>
      <c r="AF10" s="1"/>
      <c r="AG10" s="1"/>
      <c r="AH10" s="1"/>
      <c r="AI10" s="1"/>
      <c r="AJ10" s="1"/>
      <c r="AK10" s="1"/>
      <c r="AL10" s="1"/>
    </row>
    <row r="11" spans="1:38" s="93" customFormat="1" ht="52" x14ac:dyDescent="0.3">
      <c r="A11" s="29" t="s">
        <v>192</v>
      </c>
      <c r="B11" s="29">
        <v>5</v>
      </c>
      <c r="C11" s="18">
        <v>0</v>
      </c>
      <c r="D11" s="18">
        <v>0</v>
      </c>
      <c r="E11" s="18">
        <v>0</v>
      </c>
      <c r="F11" s="18">
        <v>0</v>
      </c>
      <c r="G11" s="18">
        <v>0</v>
      </c>
      <c r="H11" s="18">
        <v>0</v>
      </c>
      <c r="I11" s="18">
        <v>0</v>
      </c>
      <c r="J11" s="18">
        <v>0</v>
      </c>
      <c r="K11" s="18">
        <v>0</v>
      </c>
      <c r="L11" s="18">
        <v>0</v>
      </c>
      <c r="M11" s="18">
        <v>0</v>
      </c>
      <c r="N11" s="18">
        <v>0</v>
      </c>
      <c r="O11" s="18">
        <v>0</v>
      </c>
      <c r="P11" s="18">
        <v>0</v>
      </c>
      <c r="Q11" s="1"/>
      <c r="R11" s="1"/>
      <c r="S11" s="1"/>
      <c r="T11" s="1"/>
      <c r="U11" s="1"/>
      <c r="V11" s="1"/>
      <c r="W11" s="1"/>
      <c r="X11" s="1"/>
      <c r="Y11" s="1"/>
      <c r="Z11" s="1"/>
      <c r="AA11" s="1"/>
      <c r="AB11" s="1"/>
      <c r="AC11" s="1"/>
      <c r="AD11" s="1"/>
      <c r="AE11" s="1"/>
      <c r="AF11" s="1"/>
      <c r="AG11" s="1"/>
      <c r="AH11" s="1"/>
      <c r="AI11" s="1"/>
      <c r="AJ11" s="1"/>
      <c r="AK11" s="1"/>
      <c r="AL11" s="1"/>
    </row>
    <row r="12" spans="1:38" s="93" customFormat="1" ht="39" x14ac:dyDescent="0.3">
      <c r="A12" s="29" t="s">
        <v>193</v>
      </c>
      <c r="B12" s="29">
        <v>6</v>
      </c>
      <c r="C12" s="18">
        <v>0</v>
      </c>
      <c r="D12" s="18">
        <v>0</v>
      </c>
      <c r="E12" s="18">
        <v>0</v>
      </c>
      <c r="F12" s="18">
        <v>0</v>
      </c>
      <c r="G12" s="18">
        <v>0</v>
      </c>
      <c r="H12" s="18">
        <v>0</v>
      </c>
      <c r="I12" s="18">
        <v>0</v>
      </c>
      <c r="J12" s="18">
        <v>0</v>
      </c>
      <c r="K12" s="18">
        <v>0</v>
      </c>
      <c r="L12" s="18">
        <v>0</v>
      </c>
      <c r="M12" s="18">
        <v>0</v>
      </c>
      <c r="N12" s="18">
        <v>0</v>
      </c>
      <c r="O12" s="18">
        <v>0</v>
      </c>
      <c r="P12" s="18">
        <v>0</v>
      </c>
      <c r="Q12" s="1"/>
      <c r="R12" s="1"/>
      <c r="S12" s="1"/>
      <c r="T12" s="1"/>
      <c r="U12" s="1"/>
      <c r="V12" s="1"/>
      <c r="W12" s="1"/>
      <c r="X12" s="1"/>
      <c r="Y12" s="1"/>
      <c r="Z12" s="1"/>
      <c r="AA12" s="1"/>
      <c r="AB12" s="1"/>
      <c r="AC12" s="1"/>
      <c r="AD12" s="1"/>
      <c r="AE12" s="1"/>
      <c r="AF12" s="1"/>
      <c r="AG12" s="1"/>
      <c r="AH12" s="1"/>
      <c r="AI12" s="1"/>
      <c r="AJ12" s="1"/>
      <c r="AK12" s="1"/>
      <c r="AL12" s="1"/>
    </row>
    <row r="13" spans="1:38" s="5" customFormat="1" ht="39" x14ac:dyDescent="0.3">
      <c r="A13" s="2" t="s">
        <v>166</v>
      </c>
      <c r="B13" s="94" t="s">
        <v>194</v>
      </c>
      <c r="C13" s="18">
        <v>0</v>
      </c>
      <c r="D13" s="18">
        <v>0</v>
      </c>
      <c r="E13" s="18">
        <v>0</v>
      </c>
      <c r="F13" s="18">
        <v>0</v>
      </c>
      <c r="G13" s="18">
        <v>0</v>
      </c>
      <c r="H13" s="18">
        <v>0</v>
      </c>
      <c r="I13" s="18">
        <v>0</v>
      </c>
      <c r="J13" s="18">
        <v>0</v>
      </c>
      <c r="K13" s="18">
        <v>0</v>
      </c>
      <c r="L13" s="18">
        <v>0</v>
      </c>
      <c r="M13" s="18">
        <v>0</v>
      </c>
      <c r="N13" s="18">
        <v>0</v>
      </c>
      <c r="O13" s="18">
        <v>0</v>
      </c>
      <c r="P13" s="18">
        <v>0</v>
      </c>
      <c r="Q13" s="1"/>
      <c r="R13" s="1"/>
      <c r="S13" s="1"/>
      <c r="T13" s="1"/>
      <c r="U13" s="1"/>
      <c r="V13" s="1"/>
      <c r="W13" s="1"/>
      <c r="X13" s="1"/>
      <c r="Y13" s="1"/>
      <c r="Z13" s="1"/>
      <c r="AA13" s="1"/>
      <c r="AB13" s="1"/>
      <c r="AC13" s="1"/>
      <c r="AD13" s="1"/>
      <c r="AE13" s="1"/>
      <c r="AF13" s="1"/>
      <c r="AG13" s="1"/>
      <c r="AH13" s="1"/>
      <c r="AI13" s="1"/>
      <c r="AJ13" s="1"/>
      <c r="AK13" s="1"/>
      <c r="AL13" s="1"/>
    </row>
    <row r="14" spans="1:38" s="5" customFormat="1" ht="39" x14ac:dyDescent="0.3">
      <c r="A14" s="2" t="s">
        <v>167</v>
      </c>
      <c r="B14" s="29">
        <v>9</v>
      </c>
      <c r="C14" s="18">
        <v>0</v>
      </c>
      <c r="D14" s="18">
        <v>0</v>
      </c>
      <c r="E14" s="18">
        <v>0</v>
      </c>
      <c r="F14" s="18">
        <v>0</v>
      </c>
      <c r="G14" s="18">
        <v>0</v>
      </c>
      <c r="H14" s="18">
        <v>0</v>
      </c>
      <c r="I14" s="18">
        <v>0</v>
      </c>
      <c r="J14" s="18">
        <v>0</v>
      </c>
      <c r="K14" s="18">
        <v>0</v>
      </c>
      <c r="L14" s="18">
        <v>0</v>
      </c>
      <c r="M14" s="18">
        <v>0</v>
      </c>
      <c r="N14" s="18">
        <v>0</v>
      </c>
      <c r="O14" s="18">
        <v>0</v>
      </c>
      <c r="P14" s="18">
        <v>0</v>
      </c>
      <c r="Q14" s="1"/>
      <c r="R14" s="1"/>
      <c r="S14" s="1"/>
      <c r="T14" s="1"/>
      <c r="U14" s="1"/>
      <c r="V14" s="1"/>
      <c r="W14" s="1"/>
      <c r="X14" s="1"/>
      <c r="Y14" s="1"/>
      <c r="Z14" s="1"/>
      <c r="AA14" s="1"/>
      <c r="AB14" s="1"/>
      <c r="AC14" s="1"/>
      <c r="AD14" s="1"/>
      <c r="AE14" s="1"/>
      <c r="AF14" s="1"/>
      <c r="AG14" s="1"/>
      <c r="AH14" s="1"/>
      <c r="AI14" s="1"/>
      <c r="AJ14" s="1"/>
      <c r="AK14" s="1"/>
      <c r="AL14" s="1"/>
    </row>
    <row r="15" spans="1:38" s="5" customFormat="1" ht="26" x14ac:dyDescent="0.3">
      <c r="A15" s="2" t="s">
        <v>168</v>
      </c>
      <c r="B15" s="29">
        <v>10</v>
      </c>
      <c r="C15" s="18">
        <v>0</v>
      </c>
      <c r="D15" s="18">
        <v>0</v>
      </c>
      <c r="E15" s="18">
        <v>0</v>
      </c>
      <c r="F15" s="18">
        <v>0</v>
      </c>
      <c r="G15" s="18">
        <v>0</v>
      </c>
      <c r="H15" s="18">
        <v>0</v>
      </c>
      <c r="I15" s="18">
        <v>0</v>
      </c>
      <c r="J15" s="18">
        <v>0</v>
      </c>
      <c r="K15" s="18">
        <v>0</v>
      </c>
      <c r="L15" s="18">
        <v>0</v>
      </c>
      <c r="M15" s="18">
        <v>0</v>
      </c>
      <c r="N15" s="18">
        <v>0</v>
      </c>
      <c r="O15" s="18">
        <v>0</v>
      </c>
      <c r="P15" s="18">
        <v>0</v>
      </c>
    </row>
    <row r="16" spans="1:38" s="5" customFormat="1" ht="26" x14ac:dyDescent="0.3">
      <c r="A16" s="2" t="s">
        <v>169</v>
      </c>
      <c r="B16" s="2">
        <v>11</v>
      </c>
      <c r="C16" s="18">
        <v>0</v>
      </c>
      <c r="D16" s="18">
        <v>0</v>
      </c>
      <c r="E16" s="18">
        <v>0</v>
      </c>
      <c r="F16" s="18">
        <v>0</v>
      </c>
      <c r="G16" s="18">
        <v>0</v>
      </c>
      <c r="H16" s="18">
        <v>0</v>
      </c>
      <c r="I16" s="18">
        <v>0</v>
      </c>
      <c r="J16" s="18">
        <v>0</v>
      </c>
      <c r="K16" s="18">
        <v>0</v>
      </c>
      <c r="L16" s="18">
        <v>0</v>
      </c>
      <c r="M16" s="18">
        <v>0</v>
      </c>
      <c r="N16" s="18">
        <v>0</v>
      </c>
      <c r="O16" s="18">
        <v>0</v>
      </c>
      <c r="P16" s="18">
        <v>0</v>
      </c>
    </row>
    <row r="17" spans="1:16" s="5" customFormat="1" ht="20.25" customHeight="1" x14ac:dyDescent="0.3">
      <c r="A17" s="2" t="s">
        <v>170</v>
      </c>
      <c r="B17" s="2">
        <v>12</v>
      </c>
      <c r="C17" s="18">
        <v>0</v>
      </c>
      <c r="D17" s="18">
        <v>0</v>
      </c>
      <c r="E17" s="18">
        <v>0</v>
      </c>
      <c r="F17" s="18">
        <v>0</v>
      </c>
      <c r="G17" s="18">
        <v>0</v>
      </c>
      <c r="H17" s="18">
        <v>0</v>
      </c>
      <c r="I17" s="18">
        <v>0</v>
      </c>
      <c r="J17" s="18">
        <v>0</v>
      </c>
      <c r="K17" s="18">
        <v>0</v>
      </c>
      <c r="L17" s="18">
        <v>0</v>
      </c>
      <c r="M17" s="18">
        <v>0</v>
      </c>
      <c r="N17" s="18">
        <v>0</v>
      </c>
      <c r="O17" s="18">
        <v>0</v>
      </c>
      <c r="P17" s="18">
        <v>0</v>
      </c>
    </row>
    <row r="18" spans="1:16" s="5" customFormat="1" x14ac:dyDescent="0.3">
      <c r="A18" s="2" t="s">
        <v>171</v>
      </c>
      <c r="B18" s="2"/>
      <c r="C18" s="18">
        <v>0</v>
      </c>
      <c r="D18" s="18">
        <v>0</v>
      </c>
      <c r="E18" s="18">
        <v>0</v>
      </c>
      <c r="F18" s="18">
        <v>0</v>
      </c>
      <c r="G18" s="18">
        <v>0</v>
      </c>
      <c r="H18" s="18">
        <v>0</v>
      </c>
      <c r="I18" s="18">
        <v>0</v>
      </c>
      <c r="J18" s="18">
        <v>0</v>
      </c>
      <c r="K18" s="18">
        <v>0</v>
      </c>
      <c r="L18" s="18">
        <v>0</v>
      </c>
      <c r="M18" s="18">
        <v>0</v>
      </c>
      <c r="N18" s="18">
        <v>0</v>
      </c>
      <c r="O18" s="18">
        <v>0</v>
      </c>
      <c r="P18" s="18">
        <v>0</v>
      </c>
    </row>
    <row r="19" spans="1:16" s="5" customFormat="1" x14ac:dyDescent="0.3">
      <c r="A19" s="2" t="s">
        <v>66</v>
      </c>
      <c r="B19" s="2"/>
      <c r="C19" s="12">
        <f>C7+C13+C14+C15+C16+C17+C18</f>
        <v>0</v>
      </c>
      <c r="D19" s="12">
        <f t="shared" ref="D19:O19" si="2">D7+D13+D14+D15+D16+D17+D18</f>
        <v>0</v>
      </c>
      <c r="E19" s="12">
        <f t="shared" si="2"/>
        <v>0</v>
      </c>
      <c r="F19" s="12">
        <f t="shared" si="2"/>
        <v>0</v>
      </c>
      <c r="G19" s="12">
        <f t="shared" si="2"/>
        <v>0</v>
      </c>
      <c r="H19" s="12">
        <f t="shared" si="2"/>
        <v>0</v>
      </c>
      <c r="I19" s="12">
        <f t="shared" si="2"/>
        <v>0</v>
      </c>
      <c r="J19" s="12">
        <f t="shared" si="2"/>
        <v>0</v>
      </c>
      <c r="K19" s="12">
        <f t="shared" si="2"/>
        <v>0</v>
      </c>
      <c r="L19" s="12">
        <f t="shared" si="2"/>
        <v>0</v>
      </c>
      <c r="M19" s="12">
        <f t="shared" si="2"/>
        <v>0</v>
      </c>
      <c r="N19" s="12">
        <f t="shared" si="2"/>
        <v>0</v>
      </c>
      <c r="O19" s="12">
        <f t="shared" si="2"/>
        <v>0</v>
      </c>
      <c r="P19" s="12">
        <f t="shared" ref="P19" si="3">P7+P13+P14+P15+P16+P17+P18</f>
        <v>0</v>
      </c>
    </row>
    <row r="20" spans="1:16" s="5" customFormat="1" ht="26" x14ac:dyDescent="0.3">
      <c r="A20" s="23" t="s">
        <v>173</v>
      </c>
      <c r="B20" s="23"/>
      <c r="C20" s="18">
        <v>0</v>
      </c>
      <c r="D20" s="18">
        <v>0</v>
      </c>
      <c r="E20" s="18">
        <v>0</v>
      </c>
      <c r="F20" s="18">
        <v>0</v>
      </c>
      <c r="G20" s="18">
        <v>0</v>
      </c>
      <c r="H20" s="18">
        <v>0</v>
      </c>
      <c r="I20" s="18">
        <v>0</v>
      </c>
      <c r="J20" s="18">
        <v>0</v>
      </c>
      <c r="K20" s="18">
        <v>0</v>
      </c>
      <c r="L20" s="18">
        <v>0</v>
      </c>
      <c r="M20" s="18">
        <v>0</v>
      </c>
      <c r="N20" s="18">
        <v>0</v>
      </c>
      <c r="O20" s="18">
        <v>0</v>
      </c>
      <c r="P20" s="18">
        <v>0</v>
      </c>
    </row>
    <row r="21" spans="1:16" s="5" customFormat="1" x14ac:dyDescent="0.3">
      <c r="A21" s="23" t="s">
        <v>106</v>
      </c>
      <c r="B21" s="23"/>
      <c r="C21" s="18">
        <v>0</v>
      </c>
      <c r="D21" s="18">
        <v>0</v>
      </c>
      <c r="E21" s="18">
        <v>0</v>
      </c>
      <c r="F21" s="18">
        <v>0</v>
      </c>
      <c r="G21" s="18">
        <v>0</v>
      </c>
      <c r="H21" s="18">
        <v>0</v>
      </c>
      <c r="I21" s="18">
        <v>0</v>
      </c>
      <c r="J21" s="18">
        <v>0</v>
      </c>
      <c r="K21" s="18">
        <v>0</v>
      </c>
      <c r="L21" s="18">
        <v>0</v>
      </c>
      <c r="M21" s="18">
        <v>0</v>
      </c>
      <c r="N21" s="18">
        <v>0</v>
      </c>
      <c r="O21" s="18">
        <v>0</v>
      </c>
      <c r="P21" s="18">
        <v>0</v>
      </c>
    </row>
    <row r="22" spans="1:16" s="5" customFormat="1" ht="26" x14ac:dyDescent="0.3">
      <c r="A22" s="23" t="s">
        <v>67</v>
      </c>
      <c r="B22" s="23"/>
      <c r="C22" s="18">
        <v>0</v>
      </c>
      <c r="D22" s="18">
        <v>0</v>
      </c>
      <c r="E22" s="18">
        <v>0</v>
      </c>
      <c r="F22" s="18">
        <v>0</v>
      </c>
      <c r="G22" s="18">
        <v>0</v>
      </c>
      <c r="H22" s="18">
        <v>0</v>
      </c>
      <c r="I22" s="18">
        <v>0</v>
      </c>
      <c r="J22" s="18">
        <v>0</v>
      </c>
      <c r="K22" s="18">
        <v>0</v>
      </c>
      <c r="L22" s="18">
        <v>0</v>
      </c>
      <c r="M22" s="18">
        <v>0</v>
      </c>
      <c r="N22" s="18">
        <v>0</v>
      </c>
      <c r="O22" s="18">
        <v>0</v>
      </c>
      <c r="P22" s="18">
        <v>0</v>
      </c>
    </row>
    <row r="23" spans="1:16" s="5" customFormat="1" x14ac:dyDescent="0.3">
      <c r="A23" s="23" t="s">
        <v>68</v>
      </c>
      <c r="B23" s="23"/>
      <c r="C23" s="18">
        <v>0</v>
      </c>
      <c r="D23" s="18">
        <v>0</v>
      </c>
      <c r="E23" s="18">
        <v>0</v>
      </c>
      <c r="F23" s="18">
        <v>0</v>
      </c>
      <c r="G23" s="18">
        <v>0</v>
      </c>
      <c r="H23" s="18">
        <v>0</v>
      </c>
      <c r="I23" s="18">
        <v>0</v>
      </c>
      <c r="J23" s="18">
        <v>0</v>
      </c>
      <c r="K23" s="18">
        <v>0</v>
      </c>
      <c r="L23" s="18">
        <v>0</v>
      </c>
      <c r="M23" s="18">
        <v>0</v>
      </c>
      <c r="N23" s="18">
        <v>0</v>
      </c>
      <c r="O23" s="18">
        <v>0</v>
      </c>
      <c r="P23" s="18">
        <v>0</v>
      </c>
    </row>
    <row r="24" spans="1:16" s="5" customFormat="1" x14ac:dyDescent="0.3">
      <c r="A24" s="23" t="s">
        <v>153</v>
      </c>
      <c r="B24" s="23"/>
      <c r="C24" s="18">
        <v>0</v>
      </c>
      <c r="D24" s="18">
        <v>0</v>
      </c>
      <c r="E24" s="18">
        <v>0</v>
      </c>
      <c r="F24" s="18">
        <v>0</v>
      </c>
      <c r="G24" s="18">
        <v>0</v>
      </c>
      <c r="H24" s="18">
        <v>0</v>
      </c>
      <c r="I24" s="18">
        <v>0</v>
      </c>
      <c r="J24" s="18">
        <v>0</v>
      </c>
      <c r="K24" s="18">
        <v>0</v>
      </c>
      <c r="L24" s="18">
        <v>0</v>
      </c>
      <c r="M24" s="18">
        <v>0</v>
      </c>
      <c r="N24" s="18">
        <v>0</v>
      </c>
      <c r="O24" s="18">
        <v>0</v>
      </c>
      <c r="P24" s="18">
        <v>0</v>
      </c>
    </row>
    <row r="25" spans="1:16" s="5" customFormat="1" x14ac:dyDescent="0.3">
      <c r="A25" s="23" t="s">
        <v>172</v>
      </c>
      <c r="B25" s="23"/>
      <c r="C25" s="96">
        <f>C26+C27</f>
        <v>0</v>
      </c>
      <c r="D25" s="96">
        <f t="shared" ref="D25:O25" si="4">D26+D27</f>
        <v>0</v>
      </c>
      <c r="E25" s="96">
        <f t="shared" si="4"/>
        <v>0</v>
      </c>
      <c r="F25" s="96">
        <f t="shared" si="4"/>
        <v>0</v>
      </c>
      <c r="G25" s="96">
        <f t="shared" si="4"/>
        <v>0</v>
      </c>
      <c r="H25" s="96">
        <f t="shared" si="4"/>
        <v>0</v>
      </c>
      <c r="I25" s="96">
        <f t="shared" si="4"/>
        <v>0</v>
      </c>
      <c r="J25" s="96">
        <f t="shared" si="4"/>
        <v>0</v>
      </c>
      <c r="K25" s="96">
        <f t="shared" si="4"/>
        <v>0</v>
      </c>
      <c r="L25" s="96">
        <f t="shared" si="4"/>
        <v>0</v>
      </c>
      <c r="M25" s="96">
        <f t="shared" si="4"/>
        <v>0</v>
      </c>
      <c r="N25" s="96">
        <f t="shared" si="4"/>
        <v>0</v>
      </c>
      <c r="O25" s="96">
        <f t="shared" si="4"/>
        <v>0</v>
      </c>
      <c r="P25" s="96">
        <f t="shared" ref="P25" si="5">P26+P27</f>
        <v>0</v>
      </c>
    </row>
    <row r="26" spans="1:16" s="5" customFormat="1" x14ac:dyDescent="0.3">
      <c r="A26" s="23" t="s">
        <v>195</v>
      </c>
      <c r="B26" s="23"/>
      <c r="C26" s="18">
        <v>0</v>
      </c>
      <c r="D26" s="18">
        <v>0</v>
      </c>
      <c r="E26" s="18">
        <v>0</v>
      </c>
      <c r="F26" s="18">
        <v>0</v>
      </c>
      <c r="G26" s="18">
        <v>0</v>
      </c>
      <c r="H26" s="18">
        <v>0</v>
      </c>
      <c r="I26" s="18">
        <v>0</v>
      </c>
      <c r="J26" s="18">
        <v>0</v>
      </c>
      <c r="K26" s="18">
        <v>0</v>
      </c>
      <c r="L26" s="18">
        <v>0</v>
      </c>
      <c r="M26" s="18">
        <v>0</v>
      </c>
      <c r="N26" s="18">
        <v>0</v>
      </c>
      <c r="O26" s="18">
        <v>0</v>
      </c>
      <c r="P26" s="18">
        <v>0</v>
      </c>
    </row>
    <row r="27" spans="1:16" s="5" customFormat="1" ht="26" x14ac:dyDescent="0.3">
      <c r="A27" s="23" t="s">
        <v>196</v>
      </c>
      <c r="B27" s="23"/>
      <c r="C27" s="18">
        <v>0</v>
      </c>
      <c r="D27" s="18">
        <v>0</v>
      </c>
      <c r="E27" s="18">
        <v>0</v>
      </c>
      <c r="F27" s="18">
        <v>0</v>
      </c>
      <c r="G27" s="18">
        <v>0</v>
      </c>
      <c r="H27" s="18">
        <v>0</v>
      </c>
      <c r="I27" s="18">
        <v>0</v>
      </c>
      <c r="J27" s="18">
        <v>0</v>
      </c>
      <c r="K27" s="18">
        <v>0</v>
      </c>
      <c r="L27" s="18">
        <v>0</v>
      </c>
      <c r="M27" s="18">
        <v>0</v>
      </c>
      <c r="N27" s="18">
        <v>0</v>
      </c>
      <c r="O27" s="18">
        <v>0</v>
      </c>
      <c r="P27" s="18">
        <v>0</v>
      </c>
    </row>
    <row r="28" spans="1:16" s="5" customFormat="1" ht="39" x14ac:dyDescent="0.3">
      <c r="A28" s="23" t="s">
        <v>174</v>
      </c>
      <c r="B28" s="23"/>
      <c r="C28" s="18">
        <v>0</v>
      </c>
      <c r="D28" s="18">
        <v>0</v>
      </c>
      <c r="E28" s="18">
        <v>0</v>
      </c>
      <c r="F28" s="18">
        <v>0</v>
      </c>
      <c r="G28" s="18">
        <v>0</v>
      </c>
      <c r="H28" s="18">
        <v>0</v>
      </c>
      <c r="I28" s="18">
        <v>0</v>
      </c>
      <c r="J28" s="18">
        <v>0</v>
      </c>
      <c r="K28" s="18">
        <v>0</v>
      </c>
      <c r="L28" s="18">
        <v>0</v>
      </c>
      <c r="M28" s="18">
        <v>0</v>
      </c>
      <c r="N28" s="18">
        <v>0</v>
      </c>
      <c r="O28" s="18">
        <v>0</v>
      </c>
      <c r="P28" s="18">
        <v>0</v>
      </c>
    </row>
    <row r="29" spans="1:16" s="5" customFormat="1" ht="26" x14ac:dyDescent="0.3">
      <c r="A29" s="23" t="s">
        <v>69</v>
      </c>
      <c r="B29" s="23"/>
      <c r="C29" s="18">
        <v>0</v>
      </c>
      <c r="D29" s="18">
        <v>0</v>
      </c>
      <c r="E29" s="18">
        <v>0</v>
      </c>
      <c r="F29" s="18">
        <v>0</v>
      </c>
      <c r="G29" s="18">
        <v>0</v>
      </c>
      <c r="H29" s="18">
        <v>0</v>
      </c>
      <c r="I29" s="18">
        <v>0</v>
      </c>
      <c r="J29" s="18">
        <v>0</v>
      </c>
      <c r="K29" s="18">
        <v>0</v>
      </c>
      <c r="L29" s="18">
        <v>0</v>
      </c>
      <c r="M29" s="18">
        <v>0</v>
      </c>
      <c r="N29" s="18">
        <v>0</v>
      </c>
      <c r="O29" s="18">
        <v>0</v>
      </c>
      <c r="P29" s="18">
        <v>0</v>
      </c>
    </row>
    <row r="30" spans="1:16" s="5" customFormat="1" x14ac:dyDescent="0.3">
      <c r="A30" s="23" t="s">
        <v>175</v>
      </c>
      <c r="B30" s="23"/>
      <c r="C30" s="18">
        <v>0</v>
      </c>
      <c r="D30" s="18">
        <v>0</v>
      </c>
      <c r="E30" s="18">
        <v>0</v>
      </c>
      <c r="F30" s="18">
        <v>0</v>
      </c>
      <c r="G30" s="18">
        <v>0</v>
      </c>
      <c r="H30" s="18">
        <v>0</v>
      </c>
      <c r="I30" s="18">
        <v>0</v>
      </c>
      <c r="J30" s="18">
        <v>0</v>
      </c>
      <c r="K30" s="18">
        <v>0</v>
      </c>
      <c r="L30" s="18">
        <v>0</v>
      </c>
      <c r="M30" s="18">
        <v>0</v>
      </c>
      <c r="N30" s="18">
        <v>0</v>
      </c>
      <c r="O30" s="18">
        <v>0</v>
      </c>
      <c r="P30" s="18">
        <v>0</v>
      </c>
    </row>
    <row r="31" spans="1:16" s="5" customFormat="1" x14ac:dyDescent="0.3">
      <c r="A31" s="23" t="s">
        <v>157</v>
      </c>
      <c r="B31" s="23"/>
      <c r="C31" s="18">
        <v>0</v>
      </c>
      <c r="D31" s="18">
        <v>0</v>
      </c>
      <c r="E31" s="18">
        <v>0</v>
      </c>
      <c r="F31" s="18">
        <v>0</v>
      </c>
      <c r="G31" s="18">
        <v>0</v>
      </c>
      <c r="H31" s="18">
        <v>0</v>
      </c>
      <c r="I31" s="18">
        <v>0</v>
      </c>
      <c r="J31" s="18">
        <v>0</v>
      </c>
      <c r="K31" s="18">
        <v>0</v>
      </c>
      <c r="L31" s="18">
        <v>0</v>
      </c>
      <c r="M31" s="18">
        <v>0</v>
      </c>
      <c r="N31" s="18">
        <v>0</v>
      </c>
      <c r="O31" s="18">
        <v>0</v>
      </c>
      <c r="P31" s="18">
        <v>0</v>
      </c>
    </row>
    <row r="32" spans="1:16" s="5" customFormat="1" x14ac:dyDescent="0.3">
      <c r="A32" s="2" t="s">
        <v>70</v>
      </c>
      <c r="B32" s="2"/>
      <c r="C32" s="12">
        <f>SUM(C20:C23)-C24+C25+C28+C29+C30+C31</f>
        <v>0</v>
      </c>
      <c r="D32" s="12">
        <f t="shared" ref="D32:O32" si="6">SUM(D20:D23)-D24+D25+D28+D29+D30+D31</f>
        <v>0</v>
      </c>
      <c r="E32" s="12">
        <f t="shared" si="6"/>
        <v>0</v>
      </c>
      <c r="F32" s="12">
        <f t="shared" si="6"/>
        <v>0</v>
      </c>
      <c r="G32" s="12">
        <f t="shared" si="6"/>
        <v>0</v>
      </c>
      <c r="H32" s="12">
        <f t="shared" si="6"/>
        <v>0</v>
      </c>
      <c r="I32" s="12">
        <f t="shared" si="6"/>
        <v>0</v>
      </c>
      <c r="J32" s="12">
        <f t="shared" si="6"/>
        <v>0</v>
      </c>
      <c r="K32" s="12">
        <f t="shared" si="6"/>
        <v>0</v>
      </c>
      <c r="L32" s="12">
        <f t="shared" si="6"/>
        <v>0</v>
      </c>
      <c r="M32" s="12">
        <f t="shared" si="6"/>
        <v>0</v>
      </c>
      <c r="N32" s="12">
        <f t="shared" si="6"/>
        <v>0</v>
      </c>
      <c r="O32" s="12">
        <f t="shared" si="6"/>
        <v>0</v>
      </c>
      <c r="P32" s="12">
        <f t="shared" ref="P32" si="7">SUM(P20:P23)-P24+P25+P28+P29+P30+P31</f>
        <v>0</v>
      </c>
    </row>
    <row r="33" spans="1:16" s="5" customFormat="1" x14ac:dyDescent="0.3">
      <c r="A33" s="2" t="s">
        <v>43</v>
      </c>
      <c r="B33" s="2"/>
      <c r="C33" s="12">
        <f>C19-C32</f>
        <v>0</v>
      </c>
      <c r="D33" s="12">
        <f t="shared" ref="D33:O33" si="8">D19-D32</f>
        <v>0</v>
      </c>
      <c r="E33" s="12">
        <f t="shared" si="8"/>
        <v>0</v>
      </c>
      <c r="F33" s="12">
        <f t="shared" si="8"/>
        <v>0</v>
      </c>
      <c r="G33" s="12">
        <f t="shared" si="8"/>
        <v>0</v>
      </c>
      <c r="H33" s="12">
        <f t="shared" si="8"/>
        <v>0</v>
      </c>
      <c r="I33" s="12">
        <f t="shared" si="8"/>
        <v>0</v>
      </c>
      <c r="J33" s="12">
        <f t="shared" si="8"/>
        <v>0</v>
      </c>
      <c r="K33" s="12">
        <f t="shared" si="8"/>
        <v>0</v>
      </c>
      <c r="L33" s="12">
        <f t="shared" si="8"/>
        <v>0</v>
      </c>
      <c r="M33" s="12">
        <f t="shared" si="8"/>
        <v>0</v>
      </c>
      <c r="N33" s="12">
        <f t="shared" si="8"/>
        <v>0</v>
      </c>
      <c r="O33" s="12">
        <f t="shared" si="8"/>
        <v>0</v>
      </c>
      <c r="P33" s="12">
        <f t="shared" ref="P33" si="9">P19-P32</f>
        <v>0</v>
      </c>
    </row>
    <row r="34" spans="1:16" x14ac:dyDescent="0.3">
      <c r="A34" s="23" t="s">
        <v>44</v>
      </c>
      <c r="B34" s="23"/>
      <c r="C34" s="19" t="str">
        <f>IF(C19-C32&gt;0,C19-C32,"")</f>
        <v/>
      </c>
      <c r="D34" s="19" t="str">
        <f t="shared" ref="D34:O34" si="10">IF(D19-D32&gt;0,D19-D32,"")</f>
        <v/>
      </c>
      <c r="E34" s="19" t="str">
        <f t="shared" si="10"/>
        <v/>
      </c>
      <c r="F34" s="19" t="str">
        <f t="shared" si="10"/>
        <v/>
      </c>
      <c r="G34" s="19" t="str">
        <f t="shared" si="10"/>
        <v/>
      </c>
      <c r="H34" s="19" t="str">
        <f t="shared" si="10"/>
        <v/>
      </c>
      <c r="I34" s="19" t="str">
        <f t="shared" si="10"/>
        <v/>
      </c>
      <c r="J34" s="19" t="str">
        <f t="shared" si="10"/>
        <v/>
      </c>
      <c r="K34" s="19" t="str">
        <f t="shared" si="10"/>
        <v/>
      </c>
      <c r="L34" s="19" t="str">
        <f t="shared" si="10"/>
        <v/>
      </c>
      <c r="M34" s="19" t="str">
        <f t="shared" si="10"/>
        <v/>
      </c>
      <c r="N34" s="19" t="str">
        <f t="shared" si="10"/>
        <v/>
      </c>
      <c r="O34" s="19" t="str">
        <f t="shared" si="10"/>
        <v/>
      </c>
      <c r="P34" s="19" t="str">
        <f t="shared" ref="P34" si="11">IF(P19-P32&gt;0,P19-P32,"")</f>
        <v/>
      </c>
    </row>
    <row r="35" spans="1:16" x14ac:dyDescent="0.3">
      <c r="A35" s="23" t="s">
        <v>45</v>
      </c>
      <c r="B35" s="23"/>
      <c r="C35" s="19" t="str">
        <f>IF(C19-C32&lt;0,-C19+C32,"")</f>
        <v/>
      </c>
      <c r="D35" s="19" t="str">
        <f t="shared" ref="D35:O35" si="12">IF(D19-D32&lt;0,-D19+D32,"")</f>
        <v/>
      </c>
      <c r="E35" s="19" t="str">
        <f t="shared" si="12"/>
        <v/>
      </c>
      <c r="F35" s="19" t="str">
        <f t="shared" si="12"/>
        <v/>
      </c>
      <c r="G35" s="19" t="str">
        <f t="shared" si="12"/>
        <v/>
      </c>
      <c r="H35" s="19" t="str">
        <f t="shared" si="12"/>
        <v/>
      </c>
      <c r="I35" s="19" t="str">
        <f t="shared" si="12"/>
        <v/>
      </c>
      <c r="J35" s="19" t="str">
        <f t="shared" si="12"/>
        <v/>
      </c>
      <c r="K35" s="19" t="str">
        <f t="shared" si="12"/>
        <v/>
      </c>
      <c r="L35" s="19" t="str">
        <f t="shared" si="12"/>
        <v/>
      </c>
      <c r="M35" s="19" t="str">
        <f t="shared" si="12"/>
        <v/>
      </c>
      <c r="N35" s="19" t="str">
        <f t="shared" si="12"/>
        <v/>
      </c>
      <c r="O35" s="19" t="str">
        <f t="shared" si="12"/>
        <v/>
      </c>
      <c r="P35" s="19" t="str">
        <f t="shared" ref="P35" si="13">IF(P19-P32&lt;0,-P19+P32,"")</f>
        <v/>
      </c>
    </row>
    <row r="36" spans="1:16" ht="20.25" customHeight="1" x14ac:dyDescent="0.3">
      <c r="A36" s="23" t="s">
        <v>176</v>
      </c>
      <c r="B36" s="23"/>
      <c r="C36" s="18">
        <v>0</v>
      </c>
      <c r="D36" s="18">
        <v>0</v>
      </c>
      <c r="E36" s="18">
        <v>0</v>
      </c>
      <c r="F36" s="18">
        <v>0</v>
      </c>
      <c r="G36" s="18">
        <v>0</v>
      </c>
      <c r="H36" s="18">
        <v>0</v>
      </c>
      <c r="I36" s="18">
        <v>0</v>
      </c>
      <c r="J36" s="18">
        <v>0</v>
      </c>
      <c r="K36" s="18">
        <v>0</v>
      </c>
      <c r="L36" s="18">
        <v>0</v>
      </c>
      <c r="M36" s="18">
        <v>0</v>
      </c>
      <c r="N36" s="18">
        <v>0</v>
      </c>
      <c r="O36" s="18">
        <v>0</v>
      </c>
      <c r="P36" s="18">
        <v>0</v>
      </c>
    </row>
    <row r="37" spans="1:16" x14ac:dyDescent="0.3">
      <c r="A37" s="23" t="s">
        <v>177</v>
      </c>
      <c r="B37" s="23"/>
      <c r="C37" s="18">
        <v>0</v>
      </c>
      <c r="D37" s="18">
        <v>0</v>
      </c>
      <c r="E37" s="18">
        <v>0</v>
      </c>
      <c r="F37" s="18">
        <v>0</v>
      </c>
      <c r="G37" s="18">
        <v>0</v>
      </c>
      <c r="H37" s="18">
        <v>0</v>
      </c>
      <c r="I37" s="18">
        <v>0</v>
      </c>
      <c r="J37" s="18">
        <v>0</v>
      </c>
      <c r="K37" s="18">
        <v>0</v>
      </c>
      <c r="L37" s="18">
        <v>0</v>
      </c>
      <c r="M37" s="18">
        <v>0</v>
      </c>
      <c r="N37" s="18">
        <v>0</v>
      </c>
      <c r="O37" s="18">
        <v>0</v>
      </c>
      <c r="P37" s="18">
        <v>0</v>
      </c>
    </row>
    <row r="38" spans="1:16" ht="39" x14ac:dyDescent="0.3">
      <c r="A38" s="23" t="s">
        <v>178</v>
      </c>
      <c r="B38" s="23"/>
      <c r="C38" s="18">
        <v>0</v>
      </c>
      <c r="D38" s="18">
        <v>0</v>
      </c>
      <c r="E38" s="18">
        <v>0</v>
      </c>
      <c r="F38" s="18">
        <v>0</v>
      </c>
      <c r="G38" s="18">
        <v>0</v>
      </c>
      <c r="H38" s="18">
        <v>0</v>
      </c>
      <c r="I38" s="18">
        <v>0</v>
      </c>
      <c r="J38" s="18">
        <v>0</v>
      </c>
      <c r="K38" s="18">
        <v>0</v>
      </c>
      <c r="L38" s="18">
        <v>0</v>
      </c>
      <c r="M38" s="18">
        <v>0</v>
      </c>
      <c r="N38" s="18">
        <v>0</v>
      </c>
      <c r="O38" s="18">
        <v>0</v>
      </c>
      <c r="P38" s="18">
        <v>0</v>
      </c>
    </row>
    <row r="39" spans="1:16" x14ac:dyDescent="0.3">
      <c r="A39" s="23" t="s">
        <v>179</v>
      </c>
      <c r="B39" s="23"/>
      <c r="C39" s="18">
        <v>0</v>
      </c>
      <c r="D39" s="18">
        <v>0</v>
      </c>
      <c r="E39" s="18">
        <v>0</v>
      </c>
      <c r="F39" s="18">
        <v>0</v>
      </c>
      <c r="G39" s="18">
        <v>0</v>
      </c>
      <c r="H39" s="18">
        <v>0</v>
      </c>
      <c r="I39" s="18">
        <v>0</v>
      </c>
      <c r="J39" s="18">
        <v>0</v>
      </c>
      <c r="K39" s="18">
        <v>0</v>
      </c>
      <c r="L39" s="18">
        <v>0</v>
      </c>
      <c r="M39" s="18">
        <v>0</v>
      </c>
      <c r="N39" s="18">
        <v>0</v>
      </c>
      <c r="O39" s="18">
        <v>0</v>
      </c>
      <c r="P39" s="18">
        <v>0</v>
      </c>
    </row>
    <row r="40" spans="1:16" x14ac:dyDescent="0.3">
      <c r="A40" s="2" t="s">
        <v>46</v>
      </c>
      <c r="B40" s="2"/>
      <c r="C40" s="34">
        <f>C39+C38+C37+C36</f>
        <v>0</v>
      </c>
      <c r="D40" s="34">
        <f t="shared" ref="D40:O40" si="14">D39+D38+D37+D36</f>
        <v>0</v>
      </c>
      <c r="E40" s="34">
        <f t="shared" si="14"/>
        <v>0</v>
      </c>
      <c r="F40" s="34">
        <f t="shared" si="14"/>
        <v>0</v>
      </c>
      <c r="G40" s="34">
        <f t="shared" si="14"/>
        <v>0</v>
      </c>
      <c r="H40" s="34">
        <f t="shared" si="14"/>
        <v>0</v>
      </c>
      <c r="I40" s="34">
        <f t="shared" si="14"/>
        <v>0</v>
      </c>
      <c r="J40" s="34">
        <f t="shared" si="14"/>
        <v>0</v>
      </c>
      <c r="K40" s="34">
        <f t="shared" si="14"/>
        <v>0</v>
      </c>
      <c r="L40" s="34">
        <f t="shared" si="14"/>
        <v>0</v>
      </c>
      <c r="M40" s="34">
        <f t="shared" si="14"/>
        <v>0</v>
      </c>
      <c r="N40" s="34">
        <f t="shared" si="14"/>
        <v>0</v>
      </c>
      <c r="O40" s="34">
        <f t="shared" si="14"/>
        <v>0</v>
      </c>
      <c r="P40" s="34">
        <f t="shared" ref="P40" si="15">P39+P38+P37+P36</f>
        <v>0</v>
      </c>
    </row>
    <row r="41" spans="1:16" ht="52" x14ac:dyDescent="0.3">
      <c r="A41" s="23" t="s">
        <v>180</v>
      </c>
      <c r="B41" s="23"/>
      <c r="C41" s="18">
        <v>0</v>
      </c>
      <c r="D41" s="18">
        <v>0</v>
      </c>
      <c r="E41" s="18">
        <v>0</v>
      </c>
      <c r="F41" s="18">
        <v>0</v>
      </c>
      <c r="G41" s="18">
        <v>0</v>
      </c>
      <c r="H41" s="18">
        <v>0</v>
      </c>
      <c r="I41" s="18">
        <v>0</v>
      </c>
      <c r="J41" s="18">
        <v>0</v>
      </c>
      <c r="K41" s="18">
        <v>0</v>
      </c>
      <c r="L41" s="18">
        <v>0</v>
      </c>
      <c r="M41" s="18">
        <v>0</v>
      </c>
      <c r="N41" s="18">
        <v>0</v>
      </c>
      <c r="O41" s="18">
        <v>0</v>
      </c>
      <c r="P41" s="18">
        <v>0</v>
      </c>
    </row>
    <row r="42" spans="1:16" x14ac:dyDescent="0.3">
      <c r="A42" s="23" t="s">
        <v>181</v>
      </c>
      <c r="B42" s="23"/>
      <c r="C42" s="18">
        <v>0</v>
      </c>
      <c r="D42" s="18">
        <v>0</v>
      </c>
      <c r="E42" s="18">
        <v>0</v>
      </c>
      <c r="F42" s="18">
        <v>0</v>
      </c>
      <c r="G42" s="18">
        <v>0</v>
      </c>
      <c r="H42" s="18">
        <v>0</v>
      </c>
      <c r="I42" s="18">
        <v>0</v>
      </c>
      <c r="J42" s="18">
        <v>0</v>
      </c>
      <c r="K42" s="18">
        <v>0</v>
      </c>
      <c r="L42" s="18">
        <v>0</v>
      </c>
      <c r="M42" s="18">
        <v>0</v>
      </c>
      <c r="N42" s="18">
        <v>0</v>
      </c>
      <c r="O42" s="18">
        <v>0</v>
      </c>
      <c r="P42" s="18">
        <v>0</v>
      </c>
    </row>
    <row r="43" spans="1:16" x14ac:dyDescent="0.3">
      <c r="A43" s="23" t="s">
        <v>71</v>
      </c>
      <c r="B43" s="23"/>
      <c r="C43" s="18">
        <v>0</v>
      </c>
      <c r="D43" s="18">
        <v>0</v>
      </c>
      <c r="E43" s="18">
        <v>0</v>
      </c>
      <c r="F43" s="18">
        <v>0</v>
      </c>
      <c r="G43" s="18">
        <v>0</v>
      </c>
      <c r="H43" s="18">
        <v>0</v>
      </c>
      <c r="I43" s="18">
        <v>0</v>
      </c>
      <c r="J43" s="18">
        <v>0</v>
      </c>
      <c r="K43" s="18">
        <v>0</v>
      </c>
      <c r="L43" s="18">
        <v>0</v>
      </c>
      <c r="M43" s="18">
        <v>0</v>
      </c>
      <c r="N43" s="18">
        <v>0</v>
      </c>
      <c r="O43" s="18">
        <v>0</v>
      </c>
      <c r="P43" s="18">
        <v>0</v>
      </c>
    </row>
    <row r="44" spans="1:16" s="5" customFormat="1" x14ac:dyDescent="0.3">
      <c r="A44" s="2" t="s">
        <v>47</v>
      </c>
      <c r="B44" s="2"/>
      <c r="C44" s="12">
        <f>SUM(C41:C43)</f>
        <v>0</v>
      </c>
      <c r="D44" s="12">
        <f t="shared" ref="D44:O44" si="16">SUM(D41:D43)</f>
        <v>0</v>
      </c>
      <c r="E44" s="12">
        <f t="shared" si="16"/>
        <v>0</v>
      </c>
      <c r="F44" s="12">
        <f t="shared" si="16"/>
        <v>0</v>
      </c>
      <c r="G44" s="12">
        <f t="shared" si="16"/>
        <v>0</v>
      </c>
      <c r="H44" s="12">
        <f t="shared" si="16"/>
        <v>0</v>
      </c>
      <c r="I44" s="12">
        <f t="shared" si="16"/>
        <v>0</v>
      </c>
      <c r="J44" s="12">
        <f t="shared" si="16"/>
        <v>0</v>
      </c>
      <c r="K44" s="12">
        <f t="shared" si="16"/>
        <v>0</v>
      </c>
      <c r="L44" s="12">
        <f t="shared" si="16"/>
        <v>0</v>
      </c>
      <c r="M44" s="12">
        <f t="shared" si="16"/>
        <v>0</v>
      </c>
      <c r="N44" s="12">
        <f t="shared" si="16"/>
        <v>0</v>
      </c>
      <c r="O44" s="12">
        <f t="shared" si="16"/>
        <v>0</v>
      </c>
      <c r="P44" s="12">
        <f t="shared" ref="P44" si="17">SUM(P41:P43)</f>
        <v>0</v>
      </c>
    </row>
    <row r="45" spans="1:16" s="5" customFormat="1" x14ac:dyDescent="0.3">
      <c r="A45" s="2" t="s">
        <v>48</v>
      </c>
      <c r="B45" s="2"/>
      <c r="C45" s="12">
        <f>C40-C44</f>
        <v>0</v>
      </c>
      <c r="D45" s="12">
        <f t="shared" ref="D45:O45" si="18">D40-D44</f>
        <v>0</v>
      </c>
      <c r="E45" s="12">
        <f t="shared" si="18"/>
        <v>0</v>
      </c>
      <c r="F45" s="12">
        <f t="shared" si="18"/>
        <v>0</v>
      </c>
      <c r="G45" s="12">
        <f t="shared" si="18"/>
        <v>0</v>
      </c>
      <c r="H45" s="12">
        <f t="shared" si="18"/>
        <v>0</v>
      </c>
      <c r="I45" s="12">
        <f t="shared" si="18"/>
        <v>0</v>
      </c>
      <c r="J45" s="12">
        <f t="shared" si="18"/>
        <v>0</v>
      </c>
      <c r="K45" s="12">
        <f t="shared" si="18"/>
        <v>0</v>
      </c>
      <c r="L45" s="12">
        <f t="shared" si="18"/>
        <v>0</v>
      </c>
      <c r="M45" s="12">
        <f t="shared" si="18"/>
        <v>0</v>
      </c>
      <c r="N45" s="12">
        <f t="shared" si="18"/>
        <v>0</v>
      </c>
      <c r="O45" s="12">
        <f t="shared" si="18"/>
        <v>0</v>
      </c>
      <c r="P45" s="12">
        <f t="shared" ref="P45" si="19">P40-P44</f>
        <v>0</v>
      </c>
    </row>
    <row r="46" spans="1:16" x14ac:dyDescent="0.3">
      <c r="A46" s="23" t="s">
        <v>49</v>
      </c>
      <c r="B46" s="23"/>
      <c r="C46" s="19" t="str">
        <f>IF(C40-C44&gt;0,C40-C44,"")</f>
        <v/>
      </c>
      <c r="D46" s="19" t="str">
        <f t="shared" ref="D46:O46" si="20">IF(D40-D44&gt;0,D40-D44,"")</f>
        <v/>
      </c>
      <c r="E46" s="19" t="str">
        <f t="shared" si="20"/>
        <v/>
      </c>
      <c r="F46" s="19" t="str">
        <f t="shared" si="20"/>
        <v/>
      </c>
      <c r="G46" s="19" t="str">
        <f t="shared" si="20"/>
        <v/>
      </c>
      <c r="H46" s="19" t="str">
        <f t="shared" si="20"/>
        <v/>
      </c>
      <c r="I46" s="19" t="str">
        <f t="shared" si="20"/>
        <v/>
      </c>
      <c r="J46" s="19" t="str">
        <f t="shared" si="20"/>
        <v/>
      </c>
      <c r="K46" s="19" t="str">
        <f t="shared" si="20"/>
        <v/>
      </c>
      <c r="L46" s="19" t="str">
        <f t="shared" si="20"/>
        <v/>
      </c>
      <c r="M46" s="19" t="str">
        <f t="shared" si="20"/>
        <v/>
      </c>
      <c r="N46" s="19" t="str">
        <f t="shared" si="20"/>
        <v/>
      </c>
      <c r="O46" s="19" t="str">
        <f t="shared" si="20"/>
        <v/>
      </c>
      <c r="P46" s="19" t="str">
        <f t="shared" ref="P46" si="21">IF(P40-P44&gt;0,P40-P44,"")</f>
        <v/>
      </c>
    </row>
    <row r="47" spans="1:16" x14ac:dyDescent="0.3">
      <c r="A47" s="23" t="s">
        <v>50</v>
      </c>
      <c r="B47" s="23"/>
      <c r="C47" s="19" t="str">
        <f>IF(C40-C44&lt;0,-C40+C44,"")</f>
        <v/>
      </c>
      <c r="D47" s="19" t="str">
        <f t="shared" ref="D47:O47" si="22">IF(D40-D44&lt;0,-D40+D44,"")</f>
        <v/>
      </c>
      <c r="E47" s="19" t="str">
        <f t="shared" si="22"/>
        <v/>
      </c>
      <c r="F47" s="19" t="str">
        <f t="shared" si="22"/>
        <v/>
      </c>
      <c r="G47" s="19" t="str">
        <f t="shared" si="22"/>
        <v/>
      </c>
      <c r="H47" s="19" t="str">
        <f t="shared" si="22"/>
        <v/>
      </c>
      <c r="I47" s="19" t="str">
        <f t="shared" si="22"/>
        <v/>
      </c>
      <c r="J47" s="19" t="str">
        <f t="shared" si="22"/>
        <v/>
      </c>
      <c r="K47" s="19" t="str">
        <f t="shared" si="22"/>
        <v/>
      </c>
      <c r="L47" s="19" t="str">
        <f t="shared" si="22"/>
        <v/>
      </c>
      <c r="M47" s="19" t="str">
        <f t="shared" si="22"/>
        <v/>
      </c>
      <c r="N47" s="19" t="str">
        <f t="shared" si="22"/>
        <v/>
      </c>
      <c r="O47" s="19" t="str">
        <f t="shared" si="22"/>
        <v/>
      </c>
      <c r="P47" s="19" t="str">
        <f t="shared" ref="P47" si="23">IF(P40-P44&lt;0,-P40+P44,"")</f>
        <v/>
      </c>
    </row>
    <row r="48" spans="1:16" s="5" customFormat="1" x14ac:dyDescent="0.3">
      <c r="A48" s="2" t="s">
        <v>51</v>
      </c>
      <c r="B48" s="2"/>
      <c r="C48" s="12">
        <f>C33+C45</f>
        <v>0</v>
      </c>
      <c r="D48" s="12">
        <f t="shared" ref="D48:O48" si="24">D33+D45</f>
        <v>0</v>
      </c>
      <c r="E48" s="12">
        <f t="shared" si="24"/>
        <v>0</v>
      </c>
      <c r="F48" s="12">
        <f t="shared" si="24"/>
        <v>0</v>
      </c>
      <c r="G48" s="12">
        <f t="shared" si="24"/>
        <v>0</v>
      </c>
      <c r="H48" s="12">
        <f t="shared" si="24"/>
        <v>0</v>
      </c>
      <c r="I48" s="12">
        <f t="shared" si="24"/>
        <v>0</v>
      </c>
      <c r="J48" s="12">
        <f t="shared" si="24"/>
        <v>0</v>
      </c>
      <c r="K48" s="12">
        <f t="shared" si="24"/>
        <v>0</v>
      </c>
      <c r="L48" s="12">
        <f t="shared" si="24"/>
        <v>0</v>
      </c>
      <c r="M48" s="12">
        <f t="shared" si="24"/>
        <v>0</v>
      </c>
      <c r="N48" s="12">
        <f t="shared" si="24"/>
        <v>0</v>
      </c>
      <c r="O48" s="12">
        <f t="shared" si="24"/>
        <v>0</v>
      </c>
      <c r="P48" s="12">
        <f t="shared" ref="P48" si="25">P33+P45</f>
        <v>0</v>
      </c>
    </row>
    <row r="49" spans="1:16" x14ac:dyDescent="0.3">
      <c r="A49" s="23" t="s">
        <v>52</v>
      </c>
      <c r="B49" s="23"/>
      <c r="C49" s="19" t="str">
        <f>IF(C33+C45&gt;0,C33+C45,"")</f>
        <v/>
      </c>
      <c r="D49" s="19" t="str">
        <f t="shared" ref="D49:O49" si="26">IF(D33+D45&gt;0,D33+D45,"")</f>
        <v/>
      </c>
      <c r="E49" s="19" t="str">
        <f t="shared" si="26"/>
        <v/>
      </c>
      <c r="F49" s="19" t="str">
        <f t="shared" si="26"/>
        <v/>
      </c>
      <c r="G49" s="19" t="str">
        <f t="shared" si="26"/>
        <v/>
      </c>
      <c r="H49" s="19" t="str">
        <f t="shared" si="26"/>
        <v/>
      </c>
      <c r="I49" s="19" t="str">
        <f t="shared" si="26"/>
        <v/>
      </c>
      <c r="J49" s="19" t="str">
        <f t="shared" si="26"/>
        <v/>
      </c>
      <c r="K49" s="19" t="str">
        <f t="shared" si="26"/>
        <v/>
      </c>
      <c r="L49" s="19" t="str">
        <f t="shared" si="26"/>
        <v/>
      </c>
      <c r="M49" s="19" t="str">
        <f t="shared" si="26"/>
        <v/>
      </c>
      <c r="N49" s="19" t="str">
        <f t="shared" si="26"/>
        <v/>
      </c>
      <c r="O49" s="19" t="str">
        <f t="shared" si="26"/>
        <v/>
      </c>
      <c r="P49" s="19" t="str">
        <f t="shared" ref="P49" si="27">IF(P33+P45&gt;0,P33+P45,"")</f>
        <v/>
      </c>
    </row>
    <row r="50" spans="1:16" x14ac:dyDescent="0.3">
      <c r="A50" s="23" t="s">
        <v>53</v>
      </c>
      <c r="B50" s="23"/>
      <c r="C50" s="19" t="str">
        <f>IF(C33+C45&lt;0,-C33-C45,"")</f>
        <v/>
      </c>
      <c r="D50" s="19" t="str">
        <f t="shared" ref="D50:O50" si="28">IF(D33+D45&lt;0,-D33-D45,"")</f>
        <v/>
      </c>
      <c r="E50" s="34" t="str">
        <f t="shared" si="28"/>
        <v/>
      </c>
      <c r="F50" s="19" t="str">
        <f t="shared" si="28"/>
        <v/>
      </c>
      <c r="G50" s="19" t="str">
        <f t="shared" si="28"/>
        <v/>
      </c>
      <c r="H50" s="19" t="str">
        <f t="shared" si="28"/>
        <v/>
      </c>
      <c r="I50" s="19" t="str">
        <f t="shared" si="28"/>
        <v/>
      </c>
      <c r="J50" s="19" t="str">
        <f t="shared" si="28"/>
        <v/>
      </c>
      <c r="K50" s="19" t="str">
        <f t="shared" si="28"/>
        <v/>
      </c>
      <c r="L50" s="19" t="str">
        <f t="shared" si="28"/>
        <v/>
      </c>
      <c r="M50" s="19" t="str">
        <f t="shared" si="28"/>
        <v/>
      </c>
      <c r="N50" s="19" t="str">
        <f t="shared" si="28"/>
        <v/>
      </c>
      <c r="O50" s="19" t="str">
        <f t="shared" si="28"/>
        <v/>
      </c>
      <c r="P50" s="19" t="str">
        <f t="shared" ref="P50" si="29">IF(P33+P45&lt;0,-P33-P45,"")</f>
        <v/>
      </c>
    </row>
    <row r="51" spans="1:16" s="92" customFormat="1" x14ac:dyDescent="0.3">
      <c r="A51" s="2" t="s">
        <v>197</v>
      </c>
      <c r="B51" s="2"/>
      <c r="C51" s="21">
        <v>0</v>
      </c>
      <c r="D51" s="21">
        <v>0</v>
      </c>
      <c r="E51" s="97">
        <v>0</v>
      </c>
      <c r="F51" s="97">
        <v>0</v>
      </c>
      <c r="G51" s="97">
        <v>0</v>
      </c>
      <c r="H51" s="97">
        <v>0</v>
      </c>
      <c r="I51" s="97">
        <v>0</v>
      </c>
      <c r="J51" s="97">
        <v>0</v>
      </c>
      <c r="K51" s="97">
        <v>0</v>
      </c>
      <c r="L51" s="97">
        <v>0</v>
      </c>
      <c r="M51" s="97">
        <v>0</v>
      </c>
      <c r="N51" s="97">
        <v>0</v>
      </c>
      <c r="O51" s="97">
        <v>0</v>
      </c>
      <c r="P51" s="97">
        <v>0</v>
      </c>
    </row>
    <row r="52" spans="1:16" s="92" customFormat="1" x14ac:dyDescent="0.3">
      <c r="A52" s="2" t="s">
        <v>198</v>
      </c>
      <c r="B52" s="2"/>
      <c r="C52" s="21">
        <v>0</v>
      </c>
      <c r="D52" s="21">
        <v>0</v>
      </c>
      <c r="E52" s="97">
        <v>0</v>
      </c>
      <c r="F52" s="97">
        <v>0</v>
      </c>
      <c r="G52" s="97">
        <v>0</v>
      </c>
      <c r="H52" s="97">
        <v>0</v>
      </c>
      <c r="I52" s="97">
        <v>0</v>
      </c>
      <c r="J52" s="97">
        <v>0</v>
      </c>
      <c r="K52" s="97">
        <v>0</v>
      </c>
      <c r="L52" s="97">
        <v>0</v>
      </c>
      <c r="M52" s="97">
        <v>0</v>
      </c>
      <c r="N52" s="97">
        <v>0</v>
      </c>
      <c r="O52" s="97">
        <v>0</v>
      </c>
      <c r="P52" s="97">
        <v>0</v>
      </c>
    </row>
    <row r="53" spans="1:16" s="92" customFormat="1" x14ac:dyDescent="0.3">
      <c r="A53" s="2" t="s">
        <v>54</v>
      </c>
      <c r="B53" s="2"/>
      <c r="C53" s="12">
        <f>C51-C52</f>
        <v>0</v>
      </c>
      <c r="D53" s="12">
        <f>D51-D52</f>
        <v>0</v>
      </c>
      <c r="E53" s="97">
        <f>E51-E52</f>
        <v>0</v>
      </c>
      <c r="F53" s="97">
        <f t="shared" ref="F53:O53" si="30">F51-F52</f>
        <v>0</v>
      </c>
      <c r="G53" s="97">
        <f t="shared" si="30"/>
        <v>0</v>
      </c>
      <c r="H53" s="97">
        <f t="shared" si="30"/>
        <v>0</v>
      </c>
      <c r="I53" s="97">
        <f t="shared" si="30"/>
        <v>0</v>
      </c>
      <c r="J53" s="97">
        <f t="shared" si="30"/>
        <v>0</v>
      </c>
      <c r="K53" s="97">
        <f t="shared" si="30"/>
        <v>0</v>
      </c>
      <c r="L53" s="97">
        <f t="shared" si="30"/>
        <v>0</v>
      </c>
      <c r="M53" s="97">
        <f t="shared" si="30"/>
        <v>0</v>
      </c>
      <c r="N53" s="97">
        <f t="shared" si="30"/>
        <v>0</v>
      </c>
      <c r="O53" s="97">
        <f t="shared" si="30"/>
        <v>0</v>
      </c>
      <c r="P53" s="97">
        <f t="shared" ref="P53" si="31">P51-P52</f>
        <v>0</v>
      </c>
    </row>
    <row r="54" spans="1:16" s="3" customFormat="1" x14ac:dyDescent="0.3">
      <c r="A54" s="23" t="s">
        <v>55</v>
      </c>
      <c r="B54" s="23"/>
      <c r="C54" s="19" t="str">
        <f>IF(C51-C52&gt;0,C51-C52,"")</f>
        <v/>
      </c>
      <c r="D54" s="19" t="str">
        <f>IF(D51-D52&gt;0,D51-D52,"")</f>
        <v/>
      </c>
      <c r="E54" s="19" t="str">
        <f>IF(E51-E52&gt;0,E51-E52,"")</f>
        <v/>
      </c>
      <c r="F54" s="19" t="str">
        <f t="shared" ref="F54:O54" si="32">IF(F51-F52&gt;0,F51-F52,"")</f>
        <v/>
      </c>
      <c r="G54" s="19" t="str">
        <f t="shared" si="32"/>
        <v/>
      </c>
      <c r="H54" s="19" t="str">
        <f t="shared" si="32"/>
        <v/>
      </c>
      <c r="I54" s="19" t="str">
        <f t="shared" si="32"/>
        <v/>
      </c>
      <c r="J54" s="19" t="str">
        <f t="shared" si="32"/>
        <v/>
      </c>
      <c r="K54" s="19" t="str">
        <f t="shared" si="32"/>
        <v/>
      </c>
      <c r="L54" s="19" t="str">
        <f t="shared" si="32"/>
        <v/>
      </c>
      <c r="M54" s="19" t="str">
        <f t="shared" si="32"/>
        <v/>
      </c>
      <c r="N54" s="19" t="str">
        <f t="shared" si="32"/>
        <v/>
      </c>
      <c r="O54" s="19" t="str">
        <f t="shared" si="32"/>
        <v/>
      </c>
      <c r="P54" s="19" t="str">
        <f t="shared" ref="P54" si="33">IF(P51-P52&gt;0,P51-P52,"")</f>
        <v/>
      </c>
    </row>
    <row r="55" spans="1:16" s="3" customFormat="1" x14ac:dyDescent="0.3">
      <c r="A55" s="23" t="s">
        <v>56</v>
      </c>
      <c r="B55" s="23"/>
      <c r="C55" s="19" t="str">
        <f>IF(C51-C52&lt;0,-C51+C52,"")</f>
        <v/>
      </c>
      <c r="D55" s="19" t="str">
        <f>IF(D51-D52&lt;0,-D51+D52,"")</f>
        <v/>
      </c>
      <c r="E55" s="19" t="str">
        <f>IF(E51-E52&lt;0,-E51+E52,"")</f>
        <v/>
      </c>
      <c r="F55" s="19" t="str">
        <f t="shared" ref="F55:O55" si="34">IF(F51-F52&lt;0,-F51+F52,"")</f>
        <v/>
      </c>
      <c r="G55" s="19" t="str">
        <f t="shared" si="34"/>
        <v/>
      </c>
      <c r="H55" s="19" t="str">
        <f t="shared" si="34"/>
        <v/>
      </c>
      <c r="I55" s="19" t="str">
        <f t="shared" si="34"/>
        <v/>
      </c>
      <c r="J55" s="19" t="str">
        <f t="shared" si="34"/>
        <v/>
      </c>
      <c r="K55" s="19" t="str">
        <f t="shared" si="34"/>
        <v/>
      </c>
      <c r="L55" s="19" t="str">
        <f t="shared" si="34"/>
        <v/>
      </c>
      <c r="M55" s="19" t="str">
        <f t="shared" si="34"/>
        <v/>
      </c>
      <c r="N55" s="19" t="str">
        <f t="shared" si="34"/>
        <v/>
      </c>
      <c r="O55" s="19" t="str">
        <f t="shared" si="34"/>
        <v/>
      </c>
      <c r="P55" s="19" t="str">
        <f t="shared" ref="P55" si="35">IF(P51-P52&lt;0,-P51+P52,"")</f>
        <v/>
      </c>
    </row>
    <row r="56" spans="1:16" s="92" customFormat="1" x14ac:dyDescent="0.3">
      <c r="A56" s="2" t="s">
        <v>57</v>
      </c>
      <c r="B56" s="2"/>
      <c r="C56" s="12">
        <f>C19+C40+C51</f>
        <v>0</v>
      </c>
      <c r="D56" s="12">
        <f t="shared" ref="D56:O56" si="36">D19+D40+D51</f>
        <v>0</v>
      </c>
      <c r="E56" s="12">
        <f t="shared" si="36"/>
        <v>0</v>
      </c>
      <c r="F56" s="12">
        <f t="shared" si="36"/>
        <v>0</v>
      </c>
      <c r="G56" s="12">
        <f t="shared" si="36"/>
        <v>0</v>
      </c>
      <c r="H56" s="12">
        <f t="shared" si="36"/>
        <v>0</v>
      </c>
      <c r="I56" s="12">
        <f t="shared" si="36"/>
        <v>0</v>
      </c>
      <c r="J56" s="12">
        <f t="shared" si="36"/>
        <v>0</v>
      </c>
      <c r="K56" s="12">
        <f t="shared" si="36"/>
        <v>0</v>
      </c>
      <c r="L56" s="12">
        <f t="shared" si="36"/>
        <v>0</v>
      </c>
      <c r="M56" s="12">
        <f t="shared" si="36"/>
        <v>0</v>
      </c>
      <c r="N56" s="12">
        <f t="shared" si="36"/>
        <v>0</v>
      </c>
      <c r="O56" s="12">
        <f t="shared" si="36"/>
        <v>0</v>
      </c>
      <c r="P56" s="12">
        <f t="shared" ref="P56" si="37">P19+P40+P51</f>
        <v>0</v>
      </c>
    </row>
    <row r="57" spans="1:16" s="92" customFormat="1" x14ac:dyDescent="0.3">
      <c r="A57" s="2" t="s">
        <v>58</v>
      </c>
      <c r="B57" s="2"/>
      <c r="C57" s="12">
        <f>C32+C44+C52</f>
        <v>0</v>
      </c>
      <c r="D57" s="12">
        <f t="shared" ref="D57:O57" si="38">D32+D44+D52</f>
        <v>0</v>
      </c>
      <c r="E57" s="12">
        <f t="shared" si="38"/>
        <v>0</v>
      </c>
      <c r="F57" s="12">
        <f t="shared" si="38"/>
        <v>0</v>
      </c>
      <c r="G57" s="12">
        <f t="shared" si="38"/>
        <v>0</v>
      </c>
      <c r="H57" s="12">
        <f t="shared" si="38"/>
        <v>0</v>
      </c>
      <c r="I57" s="12">
        <f t="shared" si="38"/>
        <v>0</v>
      </c>
      <c r="J57" s="12">
        <f t="shared" si="38"/>
        <v>0</v>
      </c>
      <c r="K57" s="12">
        <f t="shared" si="38"/>
        <v>0</v>
      </c>
      <c r="L57" s="12">
        <f t="shared" si="38"/>
        <v>0</v>
      </c>
      <c r="M57" s="12">
        <f t="shared" si="38"/>
        <v>0</v>
      </c>
      <c r="N57" s="12">
        <f t="shared" si="38"/>
        <v>0</v>
      </c>
      <c r="O57" s="12">
        <f t="shared" si="38"/>
        <v>0</v>
      </c>
      <c r="P57" s="12">
        <f t="shared" ref="P57" si="39">P32+P44+P52</f>
        <v>0</v>
      </c>
    </row>
    <row r="58" spans="1:16" s="92" customFormat="1" x14ac:dyDescent="0.3">
      <c r="A58" s="2" t="s">
        <v>59</v>
      </c>
      <c r="B58" s="2"/>
      <c r="C58" s="12">
        <f>C56-C57</f>
        <v>0</v>
      </c>
      <c r="D58" s="12">
        <f t="shared" ref="D58:O58" si="40">D56-D57</f>
        <v>0</v>
      </c>
      <c r="E58" s="12">
        <f t="shared" si="40"/>
        <v>0</v>
      </c>
      <c r="F58" s="12">
        <f t="shared" si="40"/>
        <v>0</v>
      </c>
      <c r="G58" s="12">
        <f t="shared" si="40"/>
        <v>0</v>
      </c>
      <c r="H58" s="12">
        <f t="shared" si="40"/>
        <v>0</v>
      </c>
      <c r="I58" s="12">
        <f t="shared" si="40"/>
        <v>0</v>
      </c>
      <c r="J58" s="12">
        <f t="shared" si="40"/>
        <v>0</v>
      </c>
      <c r="K58" s="12">
        <f t="shared" si="40"/>
        <v>0</v>
      </c>
      <c r="L58" s="12">
        <f t="shared" si="40"/>
        <v>0</v>
      </c>
      <c r="M58" s="12">
        <f t="shared" si="40"/>
        <v>0</v>
      </c>
      <c r="N58" s="12">
        <f t="shared" si="40"/>
        <v>0</v>
      </c>
      <c r="O58" s="12">
        <f t="shared" si="40"/>
        <v>0</v>
      </c>
      <c r="P58" s="12">
        <f t="shared" ref="P58" si="41">P56-P57</f>
        <v>0</v>
      </c>
    </row>
    <row r="59" spans="1:16" s="3" customFormat="1" x14ac:dyDescent="0.3">
      <c r="A59" s="23" t="s">
        <v>60</v>
      </c>
      <c r="B59" s="23"/>
      <c r="C59" s="19" t="str">
        <f>IF(C56-C57&gt;0,C56-C57,"")</f>
        <v/>
      </c>
      <c r="D59" s="19" t="str">
        <f t="shared" ref="D59:O59" si="42">IF(D56-D57&gt;0,D56-D57,"")</f>
        <v/>
      </c>
      <c r="E59" s="19" t="str">
        <f t="shared" si="42"/>
        <v/>
      </c>
      <c r="F59" s="19" t="str">
        <f t="shared" si="42"/>
        <v/>
      </c>
      <c r="G59" s="19" t="str">
        <f t="shared" si="42"/>
        <v/>
      </c>
      <c r="H59" s="19" t="str">
        <f t="shared" si="42"/>
        <v/>
      </c>
      <c r="I59" s="19" t="str">
        <f t="shared" si="42"/>
        <v/>
      </c>
      <c r="J59" s="19" t="str">
        <f t="shared" si="42"/>
        <v/>
      </c>
      <c r="K59" s="19" t="str">
        <f t="shared" si="42"/>
        <v/>
      </c>
      <c r="L59" s="19" t="str">
        <f t="shared" si="42"/>
        <v/>
      </c>
      <c r="M59" s="19" t="str">
        <f t="shared" si="42"/>
        <v/>
      </c>
      <c r="N59" s="19" t="str">
        <f t="shared" si="42"/>
        <v/>
      </c>
      <c r="O59" s="19" t="str">
        <f t="shared" si="42"/>
        <v/>
      </c>
      <c r="P59" s="19" t="str">
        <f t="shared" ref="P59" si="43">IF(P56-P57&gt;0,P56-P57,"")</f>
        <v/>
      </c>
    </row>
    <row r="60" spans="1:16" s="3" customFormat="1" x14ac:dyDescent="0.3">
      <c r="A60" s="23" t="s">
        <v>61</v>
      </c>
      <c r="B60" s="23"/>
      <c r="C60" s="19" t="str">
        <f>IF(C56-C57&lt;0,-C56+C57,"")</f>
        <v/>
      </c>
      <c r="D60" s="19" t="str">
        <f t="shared" ref="D60:O60" si="44">IF(D56-D57&lt;0,-D56+D57,"")</f>
        <v/>
      </c>
      <c r="E60" s="19" t="str">
        <f t="shared" si="44"/>
        <v/>
      </c>
      <c r="F60" s="19" t="str">
        <f t="shared" si="44"/>
        <v/>
      </c>
      <c r="G60" s="19" t="str">
        <f t="shared" si="44"/>
        <v/>
      </c>
      <c r="H60" s="19" t="str">
        <f t="shared" si="44"/>
        <v/>
      </c>
      <c r="I60" s="19" t="str">
        <f t="shared" si="44"/>
        <v/>
      </c>
      <c r="J60" s="19" t="str">
        <f t="shared" si="44"/>
        <v/>
      </c>
      <c r="K60" s="19" t="str">
        <f t="shared" si="44"/>
        <v/>
      </c>
      <c r="L60" s="19" t="str">
        <f t="shared" si="44"/>
        <v/>
      </c>
      <c r="M60" s="19" t="str">
        <f t="shared" si="44"/>
        <v/>
      </c>
      <c r="N60" s="19" t="str">
        <f t="shared" si="44"/>
        <v/>
      </c>
      <c r="O60" s="19" t="str">
        <f t="shared" si="44"/>
        <v/>
      </c>
      <c r="P60" s="19" t="str">
        <f t="shared" ref="P60" si="45">IF(P56-P57&lt;0,-P56+P57,"")</f>
        <v/>
      </c>
    </row>
    <row r="61" spans="1:16" s="3" customFormat="1" x14ac:dyDescent="0.3">
      <c r="A61" s="23" t="s">
        <v>72</v>
      </c>
      <c r="B61" s="23"/>
      <c r="C61" s="18">
        <v>0</v>
      </c>
      <c r="D61" s="18">
        <v>0</v>
      </c>
      <c r="E61" s="18">
        <v>0</v>
      </c>
      <c r="F61" s="18">
        <v>0</v>
      </c>
      <c r="G61" s="18">
        <v>0</v>
      </c>
      <c r="H61" s="18">
        <v>0</v>
      </c>
      <c r="I61" s="18">
        <v>0</v>
      </c>
      <c r="J61" s="18">
        <v>0</v>
      </c>
      <c r="K61" s="18">
        <v>0</v>
      </c>
      <c r="L61" s="18">
        <v>0</v>
      </c>
      <c r="M61" s="18">
        <v>0</v>
      </c>
      <c r="N61" s="18">
        <v>0</v>
      </c>
      <c r="O61" s="18">
        <v>0</v>
      </c>
      <c r="P61" s="18">
        <v>0</v>
      </c>
    </row>
    <row r="62" spans="1:16" s="3" customFormat="1" ht="26" x14ac:dyDescent="0.3">
      <c r="A62" s="23" t="s">
        <v>152</v>
      </c>
      <c r="B62" s="23"/>
      <c r="C62" s="18">
        <v>0</v>
      </c>
      <c r="D62" s="18">
        <v>0</v>
      </c>
      <c r="E62" s="18">
        <v>0</v>
      </c>
      <c r="F62" s="18">
        <v>0</v>
      </c>
      <c r="G62" s="18">
        <v>0</v>
      </c>
      <c r="H62" s="18">
        <v>0</v>
      </c>
      <c r="I62" s="18">
        <v>0</v>
      </c>
      <c r="J62" s="18">
        <v>0</v>
      </c>
      <c r="K62" s="18">
        <v>0</v>
      </c>
      <c r="L62" s="18">
        <v>0</v>
      </c>
      <c r="M62" s="18">
        <v>0</v>
      </c>
      <c r="N62" s="18">
        <v>0</v>
      </c>
      <c r="O62" s="18">
        <v>0</v>
      </c>
      <c r="P62" s="18">
        <v>0</v>
      </c>
    </row>
    <row r="63" spans="1:16" s="92" customFormat="1" x14ac:dyDescent="0.3">
      <c r="A63" s="2" t="s">
        <v>62</v>
      </c>
      <c r="B63" s="2"/>
      <c r="C63" s="12">
        <f>C58-C61-C62</f>
        <v>0</v>
      </c>
      <c r="D63" s="12">
        <f t="shared" ref="D63:O63" si="46">D58-D61-D62</f>
        <v>0</v>
      </c>
      <c r="E63" s="12">
        <f t="shared" si="46"/>
        <v>0</v>
      </c>
      <c r="F63" s="12">
        <f t="shared" si="46"/>
        <v>0</v>
      </c>
      <c r="G63" s="12">
        <f t="shared" si="46"/>
        <v>0</v>
      </c>
      <c r="H63" s="12">
        <f t="shared" si="46"/>
        <v>0</v>
      </c>
      <c r="I63" s="12">
        <f t="shared" si="46"/>
        <v>0</v>
      </c>
      <c r="J63" s="12">
        <f t="shared" si="46"/>
        <v>0</v>
      </c>
      <c r="K63" s="12">
        <f t="shared" si="46"/>
        <v>0</v>
      </c>
      <c r="L63" s="12">
        <f t="shared" si="46"/>
        <v>0</v>
      </c>
      <c r="M63" s="12">
        <f t="shared" si="46"/>
        <v>0</v>
      </c>
      <c r="N63" s="12">
        <f t="shared" si="46"/>
        <v>0</v>
      </c>
      <c r="O63" s="12">
        <f t="shared" si="46"/>
        <v>0</v>
      </c>
      <c r="P63" s="12">
        <f t="shared" ref="P63" si="47">P58-P61-P62</f>
        <v>0</v>
      </c>
    </row>
    <row r="64" spans="1:16" s="3" customFormat="1" x14ac:dyDescent="0.3">
      <c r="A64" s="23" t="s">
        <v>63</v>
      </c>
      <c r="B64" s="23"/>
      <c r="C64" s="19">
        <f>IF(C63&gt;=0,C63,"")</f>
        <v>0</v>
      </c>
      <c r="D64" s="19">
        <f t="shared" ref="D64:O64" si="48">IF(D63&gt;=0,D63,"")</f>
        <v>0</v>
      </c>
      <c r="E64" s="19">
        <f t="shared" si="48"/>
        <v>0</v>
      </c>
      <c r="F64" s="19">
        <f t="shared" si="48"/>
        <v>0</v>
      </c>
      <c r="G64" s="19">
        <f t="shared" si="48"/>
        <v>0</v>
      </c>
      <c r="H64" s="19">
        <f t="shared" si="48"/>
        <v>0</v>
      </c>
      <c r="I64" s="19">
        <f t="shared" si="48"/>
        <v>0</v>
      </c>
      <c r="J64" s="19">
        <f t="shared" si="48"/>
        <v>0</v>
      </c>
      <c r="K64" s="19">
        <f t="shared" si="48"/>
        <v>0</v>
      </c>
      <c r="L64" s="19">
        <f t="shared" si="48"/>
        <v>0</v>
      </c>
      <c r="M64" s="19">
        <f t="shared" si="48"/>
        <v>0</v>
      </c>
      <c r="N64" s="19">
        <f t="shared" si="48"/>
        <v>0</v>
      </c>
      <c r="O64" s="19">
        <f t="shared" si="48"/>
        <v>0</v>
      </c>
      <c r="P64" s="19">
        <f t="shared" ref="P64" si="49">IF(P63&gt;=0,P63,"")</f>
        <v>0</v>
      </c>
    </row>
    <row r="65" spans="1:16" s="3" customFormat="1" x14ac:dyDescent="0.3">
      <c r="A65" s="23" t="s">
        <v>64</v>
      </c>
      <c r="B65" s="23"/>
      <c r="C65" s="19" t="str">
        <f>IF(C63&lt;0,-C63,"")</f>
        <v/>
      </c>
      <c r="D65" s="19" t="str">
        <f t="shared" ref="D65:O65" si="50">IF(D63&lt;0,-D63,"")</f>
        <v/>
      </c>
      <c r="E65" s="19" t="str">
        <f t="shared" si="50"/>
        <v/>
      </c>
      <c r="F65" s="19" t="str">
        <f t="shared" si="50"/>
        <v/>
      </c>
      <c r="G65" s="19" t="str">
        <f t="shared" si="50"/>
        <v/>
      </c>
      <c r="H65" s="19" t="str">
        <f t="shared" si="50"/>
        <v/>
      </c>
      <c r="I65" s="19" t="str">
        <f t="shared" si="50"/>
        <v/>
      </c>
      <c r="J65" s="19" t="str">
        <f t="shared" si="50"/>
        <v/>
      </c>
      <c r="K65" s="19" t="str">
        <f t="shared" si="50"/>
        <v/>
      </c>
      <c r="L65" s="19" t="str">
        <f t="shared" si="50"/>
        <v/>
      </c>
      <c r="M65" s="19" t="str">
        <f t="shared" si="50"/>
        <v/>
      </c>
      <c r="N65" s="19" t="str">
        <f t="shared" si="50"/>
        <v/>
      </c>
      <c r="O65" s="19" t="str">
        <f t="shared" si="50"/>
        <v/>
      </c>
      <c r="P65" s="19" t="str">
        <f t="shared" ref="P65" si="51">IF(P63&lt;0,-P63,"")</f>
        <v/>
      </c>
    </row>
    <row r="66" spans="1:16" s="3" customFormat="1" x14ac:dyDescent="0.3">
      <c r="A66" s="28"/>
      <c r="B66" s="28"/>
    </row>
    <row r="67" spans="1:16" s="3" customFormat="1" x14ac:dyDescent="0.3">
      <c r="A67" s="294" t="s">
        <v>315</v>
      </c>
      <c r="B67" s="294"/>
      <c r="C67" s="294"/>
      <c r="D67" s="294"/>
      <c r="E67" s="294"/>
      <c r="F67" s="294"/>
      <c r="G67" s="294"/>
      <c r="H67" s="294"/>
      <c r="I67" s="294"/>
      <c r="J67" s="294"/>
      <c r="K67" s="294"/>
      <c r="L67" s="294"/>
      <c r="M67" s="294"/>
      <c r="N67" s="294"/>
      <c r="O67" s="294"/>
      <c r="P67" s="294"/>
    </row>
    <row r="68" spans="1:16" ht="39.5" customHeight="1" x14ac:dyDescent="0.3">
      <c r="A68" s="291" t="s">
        <v>188</v>
      </c>
      <c r="B68" s="291"/>
      <c r="C68" s="291"/>
      <c r="D68" s="291"/>
      <c r="E68" s="291"/>
      <c r="F68" s="292" t="s">
        <v>314</v>
      </c>
      <c r="G68" s="292"/>
      <c r="H68" s="292"/>
      <c r="I68" s="292"/>
      <c r="J68" s="292"/>
      <c r="K68" s="292"/>
      <c r="L68" s="292"/>
      <c r="M68" s="292"/>
      <c r="N68" s="292"/>
      <c r="O68" s="292"/>
      <c r="P68" s="292"/>
    </row>
    <row r="69" spans="1:16" x14ac:dyDescent="0.3">
      <c r="A69" s="89"/>
      <c r="B69" s="89"/>
      <c r="C69" s="89"/>
      <c r="D69" s="89"/>
      <c r="E69" s="89"/>
      <c r="F69" s="293" t="s">
        <v>105</v>
      </c>
      <c r="G69" s="293"/>
      <c r="H69" s="293"/>
      <c r="I69" s="293"/>
      <c r="J69" s="293"/>
      <c r="K69" s="293"/>
      <c r="L69" s="293"/>
      <c r="M69" s="293"/>
      <c r="N69" s="293"/>
      <c r="O69" s="293"/>
      <c r="P69" s="293"/>
    </row>
    <row r="70" spans="1:16" x14ac:dyDescent="0.3">
      <c r="A70" s="86"/>
      <c r="B70" s="86"/>
      <c r="C70" s="87" t="s">
        <v>206</v>
      </c>
      <c r="D70" s="87" t="s">
        <v>207</v>
      </c>
      <c r="E70" s="87" t="s">
        <v>208</v>
      </c>
      <c r="F70" s="87">
        <v>1</v>
      </c>
      <c r="G70" s="87">
        <v>2</v>
      </c>
      <c r="H70" s="87">
        <v>3</v>
      </c>
      <c r="I70" s="87">
        <v>4</v>
      </c>
      <c r="J70" s="87">
        <v>5</v>
      </c>
      <c r="K70" s="87">
        <v>6</v>
      </c>
      <c r="L70" s="87">
        <v>7</v>
      </c>
      <c r="M70" s="87">
        <v>8</v>
      </c>
      <c r="N70" s="87">
        <v>9</v>
      </c>
      <c r="O70" s="87">
        <v>10</v>
      </c>
      <c r="P70" s="87">
        <v>11</v>
      </c>
    </row>
    <row r="71" spans="1:16" x14ac:dyDescent="0.3">
      <c r="A71" s="2" t="s">
        <v>165</v>
      </c>
      <c r="B71" s="2">
        <v>1</v>
      </c>
      <c r="C71" s="95">
        <f>C72+C73-C74+C75+C76</f>
        <v>0</v>
      </c>
      <c r="D71" s="95">
        <f t="shared" ref="D71:P71" si="52">D72+D73-D74+D75+D76</f>
        <v>0</v>
      </c>
      <c r="E71" s="95">
        <f t="shared" si="52"/>
        <v>0</v>
      </c>
      <c r="F71" s="95">
        <f t="shared" si="52"/>
        <v>0</v>
      </c>
      <c r="G71" s="95">
        <f t="shared" si="52"/>
        <v>0</v>
      </c>
      <c r="H71" s="95">
        <f t="shared" si="52"/>
        <v>0</v>
      </c>
      <c r="I71" s="95">
        <f t="shared" si="52"/>
        <v>0</v>
      </c>
      <c r="J71" s="95">
        <f t="shared" si="52"/>
        <v>0</v>
      </c>
      <c r="K71" s="95">
        <f t="shared" si="52"/>
        <v>0</v>
      </c>
      <c r="L71" s="95">
        <f t="shared" si="52"/>
        <v>0</v>
      </c>
      <c r="M71" s="95">
        <f t="shared" si="52"/>
        <v>0</v>
      </c>
      <c r="N71" s="95">
        <f t="shared" si="52"/>
        <v>0</v>
      </c>
      <c r="O71" s="95">
        <f t="shared" si="52"/>
        <v>0</v>
      </c>
      <c r="P71" s="95">
        <f t="shared" si="52"/>
        <v>0</v>
      </c>
    </row>
    <row r="72" spans="1:16" x14ac:dyDescent="0.3">
      <c r="A72" s="29" t="s">
        <v>189</v>
      </c>
      <c r="B72" s="29">
        <v>2</v>
      </c>
      <c r="C72" s="18">
        <v>0</v>
      </c>
      <c r="D72" s="18">
        <v>0</v>
      </c>
      <c r="E72" s="18">
        <v>0</v>
      </c>
      <c r="F72" s="18">
        <v>0</v>
      </c>
      <c r="G72" s="18">
        <v>0</v>
      </c>
      <c r="H72" s="18">
        <v>0</v>
      </c>
      <c r="I72" s="18">
        <v>0</v>
      </c>
      <c r="J72" s="18">
        <v>0</v>
      </c>
      <c r="K72" s="18">
        <v>0</v>
      </c>
      <c r="L72" s="18">
        <v>0</v>
      </c>
      <c r="M72" s="18">
        <v>0</v>
      </c>
      <c r="N72" s="18">
        <v>0</v>
      </c>
      <c r="O72" s="18">
        <v>0</v>
      </c>
      <c r="P72" s="18">
        <v>0</v>
      </c>
    </row>
    <row r="73" spans="1:16" x14ac:dyDescent="0.3">
      <c r="A73" s="29" t="s">
        <v>190</v>
      </c>
      <c r="B73" s="29">
        <v>3</v>
      </c>
      <c r="C73" s="18">
        <v>0</v>
      </c>
      <c r="D73" s="18">
        <v>0</v>
      </c>
      <c r="E73" s="18">
        <v>0</v>
      </c>
      <c r="F73" s="18">
        <v>0</v>
      </c>
      <c r="G73" s="18">
        <v>0</v>
      </c>
      <c r="H73" s="18">
        <v>0</v>
      </c>
      <c r="I73" s="18">
        <v>0</v>
      </c>
      <c r="J73" s="18">
        <v>0</v>
      </c>
      <c r="K73" s="18">
        <v>0</v>
      </c>
      <c r="L73" s="18">
        <v>0</v>
      </c>
      <c r="M73" s="18">
        <v>0</v>
      </c>
      <c r="N73" s="18">
        <v>0</v>
      </c>
      <c r="O73" s="18">
        <v>0</v>
      </c>
      <c r="P73" s="18">
        <v>0</v>
      </c>
    </row>
    <row r="74" spans="1:16" x14ac:dyDescent="0.3">
      <c r="A74" s="29" t="s">
        <v>191</v>
      </c>
      <c r="B74" s="29">
        <v>4</v>
      </c>
      <c r="C74" s="18">
        <v>0</v>
      </c>
      <c r="D74" s="18">
        <v>0</v>
      </c>
      <c r="E74" s="18">
        <v>0</v>
      </c>
      <c r="F74" s="18">
        <v>0</v>
      </c>
      <c r="G74" s="18">
        <v>0</v>
      </c>
      <c r="H74" s="18">
        <v>0</v>
      </c>
      <c r="I74" s="18">
        <v>0</v>
      </c>
      <c r="J74" s="18">
        <v>0</v>
      </c>
      <c r="K74" s="18">
        <v>0</v>
      </c>
      <c r="L74" s="18">
        <v>0</v>
      </c>
      <c r="M74" s="18">
        <v>0</v>
      </c>
      <c r="N74" s="18">
        <v>0</v>
      </c>
      <c r="O74" s="18">
        <v>0</v>
      </c>
      <c r="P74" s="18">
        <v>0</v>
      </c>
    </row>
    <row r="75" spans="1:16" ht="52" x14ac:dyDescent="0.3">
      <c r="A75" s="29" t="s">
        <v>192</v>
      </c>
      <c r="B75" s="29">
        <v>5</v>
      </c>
      <c r="C75" s="18">
        <v>0</v>
      </c>
      <c r="D75" s="18">
        <v>0</v>
      </c>
      <c r="E75" s="18">
        <v>0</v>
      </c>
      <c r="F75" s="18">
        <v>0</v>
      </c>
      <c r="G75" s="18">
        <v>0</v>
      </c>
      <c r="H75" s="18">
        <v>0</v>
      </c>
      <c r="I75" s="18">
        <v>0</v>
      </c>
      <c r="J75" s="18">
        <v>0</v>
      </c>
      <c r="K75" s="18">
        <v>0</v>
      </c>
      <c r="L75" s="18">
        <v>0</v>
      </c>
      <c r="M75" s="18">
        <v>0</v>
      </c>
      <c r="N75" s="18">
        <v>0</v>
      </c>
      <c r="O75" s="18">
        <v>0</v>
      </c>
      <c r="P75" s="18">
        <v>0</v>
      </c>
    </row>
    <row r="76" spans="1:16" ht="39" x14ac:dyDescent="0.3">
      <c r="A76" s="29" t="s">
        <v>193</v>
      </c>
      <c r="B76" s="29">
        <v>6</v>
      </c>
      <c r="C76" s="18">
        <v>0</v>
      </c>
      <c r="D76" s="18">
        <v>0</v>
      </c>
      <c r="E76" s="18">
        <v>0</v>
      </c>
      <c r="F76" s="18">
        <v>0</v>
      </c>
      <c r="G76" s="18">
        <v>0</v>
      </c>
      <c r="H76" s="18">
        <v>0</v>
      </c>
      <c r="I76" s="18">
        <v>0</v>
      </c>
      <c r="J76" s="18">
        <v>0</v>
      </c>
      <c r="K76" s="18">
        <v>0</v>
      </c>
      <c r="L76" s="18">
        <v>0</v>
      </c>
      <c r="M76" s="18">
        <v>0</v>
      </c>
      <c r="N76" s="18">
        <v>0</v>
      </c>
      <c r="O76" s="18">
        <v>0</v>
      </c>
      <c r="P76" s="18">
        <v>0</v>
      </c>
    </row>
    <row r="77" spans="1:16" ht="39" x14ac:dyDescent="0.3">
      <c r="A77" s="2" t="s">
        <v>166</v>
      </c>
      <c r="B77" s="94" t="s">
        <v>194</v>
      </c>
      <c r="C77" s="18">
        <v>0</v>
      </c>
      <c r="D77" s="18">
        <v>0</v>
      </c>
      <c r="E77" s="18">
        <v>0</v>
      </c>
      <c r="F77" s="18">
        <v>0</v>
      </c>
      <c r="G77" s="18">
        <v>0</v>
      </c>
      <c r="H77" s="18">
        <v>0</v>
      </c>
      <c r="I77" s="18">
        <v>0</v>
      </c>
      <c r="J77" s="18">
        <v>0</v>
      </c>
      <c r="K77" s="18">
        <v>0</v>
      </c>
      <c r="L77" s="18">
        <v>0</v>
      </c>
      <c r="M77" s="18">
        <v>0</v>
      </c>
      <c r="N77" s="18">
        <v>0</v>
      </c>
      <c r="O77" s="18">
        <v>0</v>
      </c>
      <c r="P77" s="18">
        <v>0</v>
      </c>
    </row>
    <row r="78" spans="1:16" ht="39" x14ac:dyDescent="0.3">
      <c r="A78" s="2" t="s">
        <v>167</v>
      </c>
      <c r="B78" s="29">
        <v>9</v>
      </c>
      <c r="C78" s="18">
        <v>0</v>
      </c>
      <c r="D78" s="18">
        <v>0</v>
      </c>
      <c r="E78" s="18">
        <v>0</v>
      </c>
      <c r="F78" s="18">
        <v>0</v>
      </c>
      <c r="G78" s="18">
        <v>0</v>
      </c>
      <c r="H78" s="18">
        <v>0</v>
      </c>
      <c r="I78" s="18">
        <v>0</v>
      </c>
      <c r="J78" s="18">
        <v>0</v>
      </c>
      <c r="K78" s="18">
        <v>0</v>
      </c>
      <c r="L78" s="18">
        <v>0</v>
      </c>
      <c r="M78" s="18">
        <v>0</v>
      </c>
      <c r="N78" s="18">
        <v>0</v>
      </c>
      <c r="O78" s="18">
        <v>0</v>
      </c>
      <c r="P78" s="18">
        <v>0</v>
      </c>
    </row>
    <row r="79" spans="1:16" ht="26" x14ac:dyDescent="0.3">
      <c r="A79" s="2" t="s">
        <v>168</v>
      </c>
      <c r="B79" s="29">
        <v>10</v>
      </c>
      <c r="C79" s="18">
        <v>0</v>
      </c>
      <c r="D79" s="18">
        <v>0</v>
      </c>
      <c r="E79" s="18">
        <v>0</v>
      </c>
      <c r="F79" s="18">
        <v>0</v>
      </c>
      <c r="G79" s="18">
        <v>0</v>
      </c>
      <c r="H79" s="18">
        <v>0</v>
      </c>
      <c r="I79" s="18">
        <v>0</v>
      </c>
      <c r="J79" s="18">
        <v>0</v>
      </c>
      <c r="K79" s="18">
        <v>0</v>
      </c>
      <c r="L79" s="18">
        <v>0</v>
      </c>
      <c r="M79" s="18">
        <v>0</v>
      </c>
      <c r="N79" s="18">
        <v>0</v>
      </c>
      <c r="O79" s="18">
        <v>0</v>
      </c>
      <c r="P79" s="18">
        <v>0</v>
      </c>
    </row>
    <row r="80" spans="1:16" ht="26" x14ac:dyDescent="0.3">
      <c r="A80" s="2" t="s">
        <v>169</v>
      </c>
      <c r="B80" s="2">
        <v>11</v>
      </c>
      <c r="C80" s="18">
        <v>0</v>
      </c>
      <c r="D80" s="18">
        <v>0</v>
      </c>
      <c r="E80" s="18">
        <v>0</v>
      </c>
      <c r="F80" s="18">
        <v>0</v>
      </c>
      <c r="G80" s="18">
        <v>0</v>
      </c>
      <c r="H80" s="18">
        <v>0</v>
      </c>
      <c r="I80" s="18">
        <v>0</v>
      </c>
      <c r="J80" s="18">
        <v>0</v>
      </c>
      <c r="K80" s="18">
        <v>0</v>
      </c>
      <c r="L80" s="18">
        <v>0</v>
      </c>
      <c r="M80" s="18">
        <v>0</v>
      </c>
      <c r="N80" s="18">
        <v>0</v>
      </c>
      <c r="O80" s="18">
        <v>0</v>
      </c>
      <c r="P80" s="18">
        <v>0</v>
      </c>
    </row>
    <row r="81" spans="1:16" ht="26" x14ac:dyDescent="0.3">
      <c r="A81" s="2" t="s">
        <v>170</v>
      </c>
      <c r="B81" s="2">
        <v>12</v>
      </c>
      <c r="C81" s="18">
        <v>0</v>
      </c>
      <c r="D81" s="18">
        <v>0</v>
      </c>
      <c r="E81" s="18">
        <v>0</v>
      </c>
      <c r="F81" s="18">
        <v>0</v>
      </c>
      <c r="G81" s="18">
        <v>0</v>
      </c>
      <c r="H81" s="18">
        <v>0</v>
      </c>
      <c r="I81" s="18">
        <v>0</v>
      </c>
      <c r="J81" s="18">
        <v>0</v>
      </c>
      <c r="K81" s="18">
        <v>0</v>
      </c>
      <c r="L81" s="18">
        <v>0</v>
      </c>
      <c r="M81" s="18">
        <v>0</v>
      </c>
      <c r="N81" s="18">
        <v>0</v>
      </c>
      <c r="O81" s="18">
        <v>0</v>
      </c>
      <c r="P81" s="18">
        <v>0</v>
      </c>
    </row>
    <row r="82" spans="1:16" x14ac:dyDescent="0.3">
      <c r="A82" s="2" t="s">
        <v>171</v>
      </c>
      <c r="B82" s="2"/>
      <c r="C82" s="18">
        <v>0</v>
      </c>
      <c r="D82" s="18">
        <v>0</v>
      </c>
      <c r="E82" s="18">
        <v>0</v>
      </c>
      <c r="F82" s="18">
        <v>0</v>
      </c>
      <c r="G82" s="18">
        <v>0</v>
      </c>
      <c r="H82" s="18">
        <v>0</v>
      </c>
      <c r="I82" s="18">
        <v>0</v>
      </c>
      <c r="J82" s="18">
        <v>0</v>
      </c>
      <c r="K82" s="18">
        <v>0</v>
      </c>
      <c r="L82" s="18">
        <v>0</v>
      </c>
      <c r="M82" s="18">
        <v>0</v>
      </c>
      <c r="N82" s="18">
        <v>0</v>
      </c>
      <c r="O82" s="18">
        <v>0</v>
      </c>
      <c r="P82" s="18">
        <v>0</v>
      </c>
    </row>
    <row r="83" spans="1:16" x14ac:dyDescent="0.3">
      <c r="A83" s="2" t="s">
        <v>66</v>
      </c>
      <c r="B83" s="2"/>
      <c r="C83" s="12">
        <f>C71+C77+C78+C79+C80+C81+C82</f>
        <v>0</v>
      </c>
      <c r="D83" s="12">
        <f t="shared" ref="D83:P83" si="53">D71+D77+D78+D79+D80+D81+D82</f>
        <v>0</v>
      </c>
      <c r="E83" s="12">
        <f t="shared" si="53"/>
        <v>0</v>
      </c>
      <c r="F83" s="12">
        <f t="shared" si="53"/>
        <v>0</v>
      </c>
      <c r="G83" s="12">
        <f t="shared" si="53"/>
        <v>0</v>
      </c>
      <c r="H83" s="12">
        <f t="shared" si="53"/>
        <v>0</v>
      </c>
      <c r="I83" s="12">
        <f t="shared" si="53"/>
        <v>0</v>
      </c>
      <c r="J83" s="12">
        <f t="shared" si="53"/>
        <v>0</v>
      </c>
      <c r="K83" s="12">
        <f t="shared" si="53"/>
        <v>0</v>
      </c>
      <c r="L83" s="12">
        <f t="shared" si="53"/>
        <v>0</v>
      </c>
      <c r="M83" s="12">
        <f t="shared" si="53"/>
        <v>0</v>
      </c>
      <c r="N83" s="12">
        <f t="shared" si="53"/>
        <v>0</v>
      </c>
      <c r="O83" s="12">
        <f t="shared" si="53"/>
        <v>0</v>
      </c>
      <c r="P83" s="12">
        <f t="shared" si="53"/>
        <v>0</v>
      </c>
    </row>
    <row r="84" spans="1:16" ht="26" x14ac:dyDescent="0.3">
      <c r="A84" s="23" t="s">
        <v>173</v>
      </c>
      <c r="B84" s="23"/>
      <c r="C84" s="18">
        <v>0</v>
      </c>
      <c r="D84" s="18">
        <v>0</v>
      </c>
      <c r="E84" s="18">
        <v>0</v>
      </c>
      <c r="F84" s="18">
        <v>0</v>
      </c>
      <c r="G84" s="18">
        <v>0</v>
      </c>
      <c r="H84" s="18">
        <v>0</v>
      </c>
      <c r="I84" s="18">
        <v>0</v>
      </c>
      <c r="J84" s="18">
        <v>0</v>
      </c>
      <c r="K84" s="18">
        <v>0</v>
      </c>
      <c r="L84" s="18">
        <v>0</v>
      </c>
      <c r="M84" s="18">
        <v>0</v>
      </c>
      <c r="N84" s="18">
        <v>0</v>
      </c>
      <c r="O84" s="18">
        <v>0</v>
      </c>
      <c r="P84" s="18">
        <v>0</v>
      </c>
    </row>
    <row r="85" spans="1:16" x14ac:dyDescent="0.3">
      <c r="A85" s="23" t="s">
        <v>106</v>
      </c>
      <c r="B85" s="23"/>
      <c r="C85" s="18">
        <v>0</v>
      </c>
      <c r="D85" s="18">
        <v>0</v>
      </c>
      <c r="E85" s="18">
        <v>0</v>
      </c>
      <c r="F85" s="18">
        <v>0</v>
      </c>
      <c r="G85" s="18">
        <v>0</v>
      </c>
      <c r="H85" s="18">
        <v>0</v>
      </c>
      <c r="I85" s="18">
        <v>0</v>
      </c>
      <c r="J85" s="18">
        <v>0</v>
      </c>
      <c r="K85" s="18">
        <v>0</v>
      </c>
      <c r="L85" s="18">
        <v>0</v>
      </c>
      <c r="M85" s="18">
        <v>0</v>
      </c>
      <c r="N85" s="18">
        <v>0</v>
      </c>
      <c r="O85" s="18">
        <v>0</v>
      </c>
      <c r="P85" s="18">
        <v>0</v>
      </c>
    </row>
    <row r="86" spans="1:16" ht="26" x14ac:dyDescent="0.3">
      <c r="A86" s="23" t="s">
        <v>67</v>
      </c>
      <c r="B86" s="23"/>
      <c r="C86" s="18">
        <v>0</v>
      </c>
      <c r="D86" s="18">
        <v>0</v>
      </c>
      <c r="E86" s="18">
        <v>0</v>
      </c>
      <c r="F86" s="18">
        <v>0</v>
      </c>
      <c r="G86" s="18">
        <v>0</v>
      </c>
      <c r="H86" s="18">
        <v>0</v>
      </c>
      <c r="I86" s="18">
        <v>0</v>
      </c>
      <c r="J86" s="18">
        <v>0</v>
      </c>
      <c r="K86" s="18">
        <v>0</v>
      </c>
      <c r="L86" s="18">
        <v>0</v>
      </c>
      <c r="M86" s="18">
        <v>0</v>
      </c>
      <c r="N86" s="18">
        <v>0</v>
      </c>
      <c r="O86" s="18">
        <v>0</v>
      </c>
      <c r="P86" s="18">
        <v>0</v>
      </c>
    </row>
    <row r="87" spans="1:16" x14ac:dyDescent="0.3">
      <c r="A87" s="23" t="s">
        <v>68</v>
      </c>
      <c r="B87" s="23"/>
      <c r="C87" s="18">
        <v>0</v>
      </c>
      <c r="D87" s="18">
        <v>0</v>
      </c>
      <c r="E87" s="18">
        <v>0</v>
      </c>
      <c r="F87" s="18">
        <v>0</v>
      </c>
      <c r="G87" s="18">
        <v>0</v>
      </c>
      <c r="H87" s="18">
        <v>0</v>
      </c>
      <c r="I87" s="18">
        <v>0</v>
      </c>
      <c r="J87" s="18">
        <v>0</v>
      </c>
      <c r="K87" s="18">
        <v>0</v>
      </c>
      <c r="L87" s="18">
        <v>0</v>
      </c>
      <c r="M87" s="18">
        <v>0</v>
      </c>
      <c r="N87" s="18">
        <v>0</v>
      </c>
      <c r="O87" s="18">
        <v>0</v>
      </c>
      <c r="P87" s="18">
        <v>0</v>
      </c>
    </row>
    <row r="88" spans="1:16" x14ac:dyDescent="0.3">
      <c r="A88" s="23" t="s">
        <v>153</v>
      </c>
      <c r="B88" s="23"/>
      <c r="C88" s="18">
        <v>0</v>
      </c>
      <c r="D88" s="18">
        <v>0</v>
      </c>
      <c r="E88" s="18">
        <v>0</v>
      </c>
      <c r="F88" s="18">
        <v>0</v>
      </c>
      <c r="G88" s="18">
        <v>0</v>
      </c>
      <c r="H88" s="18">
        <v>0</v>
      </c>
      <c r="I88" s="18">
        <v>0</v>
      </c>
      <c r="J88" s="18">
        <v>0</v>
      </c>
      <c r="K88" s="18">
        <v>0</v>
      </c>
      <c r="L88" s="18">
        <v>0</v>
      </c>
      <c r="M88" s="18">
        <v>0</v>
      </c>
      <c r="N88" s="18">
        <v>0</v>
      </c>
      <c r="O88" s="18">
        <v>0</v>
      </c>
      <c r="P88" s="18">
        <v>0</v>
      </c>
    </row>
    <row r="89" spans="1:16" x14ac:dyDescent="0.3">
      <c r="A89" s="23" t="s">
        <v>172</v>
      </c>
      <c r="B89" s="23"/>
      <c r="C89" s="96">
        <f>C90+C91</f>
        <v>0</v>
      </c>
      <c r="D89" s="96">
        <f t="shared" ref="D89:P89" si="54">D90+D91</f>
        <v>0</v>
      </c>
      <c r="E89" s="96">
        <f t="shared" si="54"/>
        <v>0</v>
      </c>
      <c r="F89" s="96">
        <f t="shared" si="54"/>
        <v>0</v>
      </c>
      <c r="G89" s="96">
        <f t="shared" si="54"/>
        <v>0</v>
      </c>
      <c r="H89" s="96">
        <f t="shared" si="54"/>
        <v>0</v>
      </c>
      <c r="I89" s="96">
        <f t="shared" si="54"/>
        <v>0</v>
      </c>
      <c r="J89" s="96">
        <f t="shared" si="54"/>
        <v>0</v>
      </c>
      <c r="K89" s="96">
        <f t="shared" si="54"/>
        <v>0</v>
      </c>
      <c r="L89" s="96">
        <f t="shared" si="54"/>
        <v>0</v>
      </c>
      <c r="M89" s="96">
        <f t="shared" si="54"/>
        <v>0</v>
      </c>
      <c r="N89" s="96">
        <f t="shared" si="54"/>
        <v>0</v>
      </c>
      <c r="O89" s="96">
        <f t="shared" si="54"/>
        <v>0</v>
      </c>
      <c r="P89" s="96">
        <f t="shared" si="54"/>
        <v>0</v>
      </c>
    </row>
    <row r="90" spans="1:16" x14ac:dyDescent="0.3">
      <c r="A90" s="23" t="s">
        <v>195</v>
      </c>
      <c r="B90" s="23"/>
      <c r="C90" s="18">
        <v>0</v>
      </c>
      <c r="D90" s="18">
        <v>0</v>
      </c>
      <c r="E90" s="18">
        <v>0</v>
      </c>
      <c r="F90" s="18">
        <v>0</v>
      </c>
      <c r="G90" s="18">
        <v>0</v>
      </c>
      <c r="H90" s="18">
        <v>0</v>
      </c>
      <c r="I90" s="18">
        <v>0</v>
      </c>
      <c r="J90" s="18">
        <v>0</v>
      </c>
      <c r="K90" s="18">
        <v>0</v>
      </c>
      <c r="L90" s="18">
        <v>0</v>
      </c>
      <c r="M90" s="18">
        <v>0</v>
      </c>
      <c r="N90" s="18">
        <v>0</v>
      </c>
      <c r="O90" s="18">
        <v>0</v>
      </c>
      <c r="P90" s="18">
        <v>0</v>
      </c>
    </row>
    <row r="91" spans="1:16" ht="26" x14ac:dyDescent="0.3">
      <c r="A91" s="23" t="s">
        <v>196</v>
      </c>
      <c r="B91" s="23"/>
      <c r="C91" s="18">
        <v>0</v>
      </c>
      <c r="D91" s="18">
        <v>0</v>
      </c>
      <c r="E91" s="18">
        <v>0</v>
      </c>
      <c r="F91" s="18">
        <v>0</v>
      </c>
      <c r="G91" s="18">
        <v>0</v>
      </c>
      <c r="H91" s="18">
        <v>0</v>
      </c>
      <c r="I91" s="18">
        <v>0</v>
      </c>
      <c r="J91" s="18">
        <v>0</v>
      </c>
      <c r="K91" s="18">
        <v>0</v>
      </c>
      <c r="L91" s="18">
        <v>0</v>
      </c>
      <c r="M91" s="18">
        <v>0</v>
      </c>
      <c r="N91" s="18">
        <v>0</v>
      </c>
      <c r="O91" s="18">
        <v>0</v>
      </c>
      <c r="P91" s="18">
        <v>0</v>
      </c>
    </row>
    <row r="92" spans="1:16" ht="39" x14ac:dyDescent="0.3">
      <c r="A92" s="23" t="s">
        <v>174</v>
      </c>
      <c r="B92" s="23"/>
      <c r="C92" s="18">
        <v>0</v>
      </c>
      <c r="D92" s="18">
        <v>0</v>
      </c>
      <c r="E92" s="18">
        <v>0</v>
      </c>
      <c r="F92" s="18">
        <v>0</v>
      </c>
      <c r="G92" s="18">
        <v>0</v>
      </c>
      <c r="H92" s="18">
        <v>0</v>
      </c>
      <c r="I92" s="18">
        <v>0</v>
      </c>
      <c r="J92" s="18">
        <v>0</v>
      </c>
      <c r="K92" s="18">
        <v>0</v>
      </c>
      <c r="L92" s="18">
        <v>0</v>
      </c>
      <c r="M92" s="18">
        <v>0</v>
      </c>
      <c r="N92" s="18">
        <v>0</v>
      </c>
      <c r="O92" s="18">
        <v>0</v>
      </c>
      <c r="P92" s="18">
        <v>0</v>
      </c>
    </row>
    <row r="93" spans="1:16" ht="26" x14ac:dyDescent="0.3">
      <c r="A93" s="23" t="s">
        <v>69</v>
      </c>
      <c r="B93" s="23"/>
      <c r="C93" s="18">
        <v>0</v>
      </c>
      <c r="D93" s="18">
        <v>0</v>
      </c>
      <c r="E93" s="18">
        <v>0</v>
      </c>
      <c r="F93" s="18">
        <v>0</v>
      </c>
      <c r="G93" s="18">
        <v>0</v>
      </c>
      <c r="H93" s="18">
        <v>0</v>
      </c>
      <c r="I93" s="18">
        <v>0</v>
      </c>
      <c r="J93" s="18">
        <v>0</v>
      </c>
      <c r="K93" s="18">
        <v>0</v>
      </c>
      <c r="L93" s="18">
        <v>0</v>
      </c>
      <c r="M93" s="18">
        <v>0</v>
      </c>
      <c r="N93" s="18">
        <v>0</v>
      </c>
      <c r="O93" s="18">
        <v>0</v>
      </c>
      <c r="P93" s="18">
        <v>0</v>
      </c>
    </row>
    <row r="94" spans="1:16" x14ac:dyDescent="0.3">
      <c r="A94" s="23" t="s">
        <v>175</v>
      </c>
      <c r="B94" s="23"/>
      <c r="C94" s="18">
        <v>0</v>
      </c>
      <c r="D94" s="18">
        <v>0</v>
      </c>
      <c r="E94" s="18">
        <v>0</v>
      </c>
      <c r="F94" s="18">
        <v>0</v>
      </c>
      <c r="G94" s="18">
        <v>0</v>
      </c>
      <c r="H94" s="18">
        <v>0</v>
      </c>
      <c r="I94" s="18">
        <v>0</v>
      </c>
      <c r="J94" s="18">
        <v>0</v>
      </c>
      <c r="K94" s="18">
        <v>0</v>
      </c>
      <c r="L94" s="18">
        <v>0</v>
      </c>
      <c r="M94" s="18">
        <v>0</v>
      </c>
      <c r="N94" s="18">
        <v>0</v>
      </c>
      <c r="O94" s="18">
        <v>0</v>
      </c>
      <c r="P94" s="18">
        <v>0</v>
      </c>
    </row>
    <row r="95" spans="1:16" x14ac:dyDescent="0.3">
      <c r="A95" s="23" t="s">
        <v>157</v>
      </c>
      <c r="B95" s="23"/>
      <c r="C95" s="18">
        <v>0</v>
      </c>
      <c r="D95" s="18">
        <v>0</v>
      </c>
      <c r="E95" s="18">
        <v>0</v>
      </c>
      <c r="F95" s="18">
        <v>0</v>
      </c>
      <c r="G95" s="18">
        <v>0</v>
      </c>
      <c r="H95" s="18">
        <v>0</v>
      </c>
      <c r="I95" s="18">
        <v>0</v>
      </c>
      <c r="J95" s="18">
        <v>0</v>
      </c>
      <c r="K95" s="18">
        <v>0</v>
      </c>
      <c r="L95" s="18">
        <v>0</v>
      </c>
      <c r="M95" s="18">
        <v>0</v>
      </c>
      <c r="N95" s="18">
        <v>0</v>
      </c>
      <c r="O95" s="18">
        <v>0</v>
      </c>
      <c r="P95" s="18">
        <v>0</v>
      </c>
    </row>
    <row r="96" spans="1:16" x14ac:dyDescent="0.3">
      <c r="A96" s="2" t="s">
        <v>70</v>
      </c>
      <c r="B96" s="2"/>
      <c r="C96" s="12">
        <f>SUM(C84:C87)-C88+C89+C92+C93+C94+C95</f>
        <v>0</v>
      </c>
      <c r="D96" s="12">
        <f t="shared" ref="D96:P96" si="55">SUM(D84:D87)-D88+D89+D92+D93+D94+D95</f>
        <v>0</v>
      </c>
      <c r="E96" s="12">
        <f t="shared" si="55"/>
        <v>0</v>
      </c>
      <c r="F96" s="12">
        <f t="shared" si="55"/>
        <v>0</v>
      </c>
      <c r="G96" s="12">
        <f t="shared" si="55"/>
        <v>0</v>
      </c>
      <c r="H96" s="12">
        <f t="shared" si="55"/>
        <v>0</v>
      </c>
      <c r="I96" s="12">
        <f t="shared" si="55"/>
        <v>0</v>
      </c>
      <c r="J96" s="12">
        <f t="shared" si="55"/>
        <v>0</v>
      </c>
      <c r="K96" s="12">
        <f t="shared" si="55"/>
        <v>0</v>
      </c>
      <c r="L96" s="12">
        <f t="shared" si="55"/>
        <v>0</v>
      </c>
      <c r="M96" s="12">
        <f t="shared" si="55"/>
        <v>0</v>
      </c>
      <c r="N96" s="12">
        <f t="shared" si="55"/>
        <v>0</v>
      </c>
      <c r="O96" s="12">
        <f t="shared" si="55"/>
        <v>0</v>
      </c>
      <c r="P96" s="12">
        <f t="shared" si="55"/>
        <v>0</v>
      </c>
    </row>
    <row r="97" spans="1:16" x14ac:dyDescent="0.3">
      <c r="A97" s="2" t="s">
        <v>43</v>
      </c>
      <c r="B97" s="2"/>
      <c r="C97" s="12">
        <f>C83-C96</f>
        <v>0</v>
      </c>
      <c r="D97" s="12">
        <f t="shared" ref="D97:P97" si="56">D83-D96</f>
        <v>0</v>
      </c>
      <c r="E97" s="12">
        <f t="shared" si="56"/>
        <v>0</v>
      </c>
      <c r="F97" s="12">
        <f t="shared" si="56"/>
        <v>0</v>
      </c>
      <c r="G97" s="12">
        <f t="shared" si="56"/>
        <v>0</v>
      </c>
      <c r="H97" s="12">
        <f t="shared" si="56"/>
        <v>0</v>
      </c>
      <c r="I97" s="12">
        <f t="shared" si="56"/>
        <v>0</v>
      </c>
      <c r="J97" s="12">
        <f t="shared" si="56"/>
        <v>0</v>
      </c>
      <c r="K97" s="12">
        <f t="shared" si="56"/>
        <v>0</v>
      </c>
      <c r="L97" s="12">
        <f t="shared" si="56"/>
        <v>0</v>
      </c>
      <c r="M97" s="12">
        <f t="shared" si="56"/>
        <v>0</v>
      </c>
      <c r="N97" s="12">
        <f t="shared" si="56"/>
        <v>0</v>
      </c>
      <c r="O97" s="12">
        <f t="shared" si="56"/>
        <v>0</v>
      </c>
      <c r="P97" s="12">
        <f t="shared" si="56"/>
        <v>0</v>
      </c>
    </row>
    <row r="98" spans="1:16" x14ac:dyDescent="0.3">
      <c r="A98" s="23" t="s">
        <v>44</v>
      </c>
      <c r="B98" s="23"/>
      <c r="C98" s="19" t="str">
        <f>IF(C83-C96&gt;0,C83-C96,"")</f>
        <v/>
      </c>
      <c r="D98" s="19" t="str">
        <f t="shared" ref="D98:P98" si="57">IF(D83-D96&gt;0,D83-D96,"")</f>
        <v/>
      </c>
      <c r="E98" s="19" t="str">
        <f t="shared" si="57"/>
        <v/>
      </c>
      <c r="F98" s="19" t="str">
        <f t="shared" si="57"/>
        <v/>
      </c>
      <c r="G98" s="19" t="str">
        <f t="shared" si="57"/>
        <v/>
      </c>
      <c r="H98" s="19" t="str">
        <f t="shared" si="57"/>
        <v/>
      </c>
      <c r="I98" s="19" t="str">
        <f t="shared" si="57"/>
        <v/>
      </c>
      <c r="J98" s="19" t="str">
        <f t="shared" si="57"/>
        <v/>
      </c>
      <c r="K98" s="19" t="str">
        <f t="shared" si="57"/>
        <v/>
      </c>
      <c r="L98" s="19" t="str">
        <f t="shared" si="57"/>
        <v/>
      </c>
      <c r="M98" s="19" t="str">
        <f t="shared" si="57"/>
        <v/>
      </c>
      <c r="N98" s="19" t="str">
        <f t="shared" si="57"/>
        <v/>
      </c>
      <c r="O98" s="19" t="str">
        <f t="shared" si="57"/>
        <v/>
      </c>
      <c r="P98" s="19" t="str">
        <f t="shared" si="57"/>
        <v/>
      </c>
    </row>
    <row r="99" spans="1:16" x14ac:dyDescent="0.3">
      <c r="A99" s="23" t="s">
        <v>45</v>
      </c>
      <c r="B99" s="23"/>
      <c r="C99" s="19" t="str">
        <f>IF(C83-C96&lt;0,-C83+C96,"")</f>
        <v/>
      </c>
      <c r="D99" s="19" t="str">
        <f t="shared" ref="D99:P99" si="58">IF(D83-D96&lt;0,-D83+D96,"")</f>
        <v/>
      </c>
      <c r="E99" s="19" t="str">
        <f t="shared" si="58"/>
        <v/>
      </c>
      <c r="F99" s="19" t="str">
        <f t="shared" si="58"/>
        <v/>
      </c>
      <c r="G99" s="19" t="str">
        <f t="shared" si="58"/>
        <v/>
      </c>
      <c r="H99" s="19" t="str">
        <f t="shared" si="58"/>
        <v/>
      </c>
      <c r="I99" s="19" t="str">
        <f t="shared" si="58"/>
        <v/>
      </c>
      <c r="J99" s="19" t="str">
        <f t="shared" si="58"/>
        <v/>
      </c>
      <c r="K99" s="19" t="str">
        <f t="shared" si="58"/>
        <v/>
      </c>
      <c r="L99" s="19" t="str">
        <f t="shared" si="58"/>
        <v/>
      </c>
      <c r="M99" s="19" t="str">
        <f t="shared" si="58"/>
        <v/>
      </c>
      <c r="N99" s="19" t="str">
        <f t="shared" si="58"/>
        <v/>
      </c>
      <c r="O99" s="19" t="str">
        <f t="shared" si="58"/>
        <v/>
      </c>
      <c r="P99" s="19" t="str">
        <f t="shared" si="58"/>
        <v/>
      </c>
    </row>
    <row r="100" spans="1:16" ht="26" x14ac:dyDescent="0.3">
      <c r="A100" s="23" t="s">
        <v>176</v>
      </c>
      <c r="B100" s="23"/>
      <c r="C100" s="18">
        <v>0</v>
      </c>
      <c r="D100" s="18">
        <v>0</v>
      </c>
      <c r="E100" s="18">
        <v>0</v>
      </c>
      <c r="F100" s="18">
        <v>0</v>
      </c>
      <c r="G100" s="18">
        <v>0</v>
      </c>
      <c r="H100" s="18">
        <v>0</v>
      </c>
      <c r="I100" s="18">
        <v>0</v>
      </c>
      <c r="J100" s="18">
        <v>0</v>
      </c>
      <c r="K100" s="18">
        <v>0</v>
      </c>
      <c r="L100" s="18">
        <v>0</v>
      </c>
      <c r="M100" s="18">
        <v>0</v>
      </c>
      <c r="N100" s="18">
        <v>0</v>
      </c>
      <c r="O100" s="18">
        <v>0</v>
      </c>
      <c r="P100" s="18">
        <v>0</v>
      </c>
    </row>
    <row r="101" spans="1:16" x14ac:dyDescent="0.3">
      <c r="A101" s="23" t="s">
        <v>177</v>
      </c>
      <c r="B101" s="23"/>
      <c r="C101" s="18">
        <v>0</v>
      </c>
      <c r="D101" s="18">
        <v>0</v>
      </c>
      <c r="E101" s="18">
        <v>0</v>
      </c>
      <c r="F101" s="18">
        <v>0</v>
      </c>
      <c r="G101" s="18">
        <v>0</v>
      </c>
      <c r="H101" s="18">
        <v>0</v>
      </c>
      <c r="I101" s="18">
        <v>0</v>
      </c>
      <c r="J101" s="18">
        <v>0</v>
      </c>
      <c r="K101" s="18">
        <v>0</v>
      </c>
      <c r="L101" s="18">
        <v>0</v>
      </c>
      <c r="M101" s="18">
        <v>0</v>
      </c>
      <c r="N101" s="18">
        <v>0</v>
      </c>
      <c r="O101" s="18">
        <v>0</v>
      </c>
      <c r="P101" s="18">
        <v>0</v>
      </c>
    </row>
    <row r="102" spans="1:16" ht="39" x14ac:dyDescent="0.3">
      <c r="A102" s="23" t="s">
        <v>178</v>
      </c>
      <c r="B102" s="23"/>
      <c r="C102" s="18">
        <v>0</v>
      </c>
      <c r="D102" s="18">
        <v>0</v>
      </c>
      <c r="E102" s="18">
        <v>0</v>
      </c>
      <c r="F102" s="18">
        <v>0</v>
      </c>
      <c r="G102" s="18">
        <v>0</v>
      </c>
      <c r="H102" s="18">
        <v>0</v>
      </c>
      <c r="I102" s="18">
        <v>0</v>
      </c>
      <c r="J102" s="18">
        <v>0</v>
      </c>
      <c r="K102" s="18">
        <v>0</v>
      </c>
      <c r="L102" s="18">
        <v>0</v>
      </c>
      <c r="M102" s="18">
        <v>0</v>
      </c>
      <c r="N102" s="18">
        <v>0</v>
      </c>
      <c r="O102" s="18">
        <v>0</v>
      </c>
      <c r="P102" s="18">
        <v>0</v>
      </c>
    </row>
    <row r="103" spans="1:16" x14ac:dyDescent="0.3">
      <c r="A103" s="23" t="s">
        <v>179</v>
      </c>
      <c r="B103" s="23"/>
      <c r="C103" s="18">
        <v>0</v>
      </c>
      <c r="D103" s="18">
        <v>0</v>
      </c>
      <c r="E103" s="18">
        <v>0</v>
      </c>
      <c r="F103" s="18">
        <v>0</v>
      </c>
      <c r="G103" s="18">
        <v>0</v>
      </c>
      <c r="H103" s="18">
        <v>0</v>
      </c>
      <c r="I103" s="18">
        <v>0</v>
      </c>
      <c r="J103" s="18">
        <v>0</v>
      </c>
      <c r="K103" s="18">
        <v>0</v>
      </c>
      <c r="L103" s="18">
        <v>0</v>
      </c>
      <c r="M103" s="18">
        <v>0</v>
      </c>
      <c r="N103" s="18">
        <v>0</v>
      </c>
      <c r="O103" s="18">
        <v>0</v>
      </c>
      <c r="P103" s="18">
        <v>0</v>
      </c>
    </row>
    <row r="104" spans="1:16" x14ac:dyDescent="0.3">
      <c r="A104" s="2" t="s">
        <v>46</v>
      </c>
      <c r="B104" s="2"/>
      <c r="C104" s="34">
        <f>C103+C102+C101+C100</f>
        <v>0</v>
      </c>
      <c r="D104" s="34">
        <f t="shared" ref="D104:P104" si="59">D103+D102+D101+D100</f>
        <v>0</v>
      </c>
      <c r="E104" s="34">
        <f t="shared" si="59"/>
        <v>0</v>
      </c>
      <c r="F104" s="34">
        <f t="shared" si="59"/>
        <v>0</v>
      </c>
      <c r="G104" s="34">
        <f t="shared" si="59"/>
        <v>0</v>
      </c>
      <c r="H104" s="34">
        <f t="shared" si="59"/>
        <v>0</v>
      </c>
      <c r="I104" s="34">
        <f t="shared" si="59"/>
        <v>0</v>
      </c>
      <c r="J104" s="34">
        <f t="shared" si="59"/>
        <v>0</v>
      </c>
      <c r="K104" s="34">
        <f t="shared" si="59"/>
        <v>0</v>
      </c>
      <c r="L104" s="34">
        <f t="shared" si="59"/>
        <v>0</v>
      </c>
      <c r="M104" s="34">
        <f t="shared" si="59"/>
        <v>0</v>
      </c>
      <c r="N104" s="34">
        <f t="shared" si="59"/>
        <v>0</v>
      </c>
      <c r="O104" s="34">
        <f t="shared" si="59"/>
        <v>0</v>
      </c>
      <c r="P104" s="34">
        <f t="shared" si="59"/>
        <v>0</v>
      </c>
    </row>
    <row r="105" spans="1:16" ht="52" x14ac:dyDescent="0.3">
      <c r="A105" s="23" t="s">
        <v>180</v>
      </c>
      <c r="B105" s="23"/>
      <c r="C105" s="18">
        <v>0</v>
      </c>
      <c r="D105" s="18">
        <v>0</v>
      </c>
      <c r="E105" s="18">
        <v>0</v>
      </c>
      <c r="F105" s="18">
        <v>0</v>
      </c>
      <c r="G105" s="18">
        <v>0</v>
      </c>
      <c r="H105" s="18">
        <v>0</v>
      </c>
      <c r="I105" s="18">
        <v>0</v>
      </c>
      <c r="J105" s="18">
        <v>0</v>
      </c>
      <c r="K105" s="18">
        <v>0</v>
      </c>
      <c r="L105" s="18">
        <v>0</v>
      </c>
      <c r="M105" s="18">
        <v>0</v>
      </c>
      <c r="N105" s="18">
        <v>0</v>
      </c>
      <c r="O105" s="18">
        <v>0</v>
      </c>
      <c r="P105" s="18">
        <v>0</v>
      </c>
    </row>
    <row r="106" spans="1:16" x14ac:dyDescent="0.3">
      <c r="A106" s="23" t="s">
        <v>181</v>
      </c>
      <c r="B106" s="23"/>
      <c r="C106" s="18">
        <v>0</v>
      </c>
      <c r="D106" s="18">
        <v>0</v>
      </c>
      <c r="E106" s="18">
        <v>0</v>
      </c>
      <c r="F106" s="18">
        <v>0</v>
      </c>
      <c r="G106" s="18">
        <v>0</v>
      </c>
      <c r="H106" s="18">
        <v>0</v>
      </c>
      <c r="I106" s="18">
        <v>0</v>
      </c>
      <c r="J106" s="18">
        <v>0</v>
      </c>
      <c r="K106" s="18">
        <v>0</v>
      </c>
      <c r="L106" s="18">
        <v>0</v>
      </c>
      <c r="M106" s="18">
        <v>0</v>
      </c>
      <c r="N106" s="18">
        <v>0</v>
      </c>
      <c r="O106" s="18">
        <v>0</v>
      </c>
      <c r="P106" s="18">
        <v>0</v>
      </c>
    </row>
    <row r="107" spans="1:16" x14ac:dyDescent="0.3">
      <c r="A107" s="23" t="s">
        <v>71</v>
      </c>
      <c r="B107" s="23"/>
      <c r="C107" s="18">
        <v>0</v>
      </c>
      <c r="D107" s="18">
        <v>0</v>
      </c>
      <c r="E107" s="18">
        <v>0</v>
      </c>
      <c r="F107" s="18">
        <v>0</v>
      </c>
      <c r="G107" s="18">
        <v>0</v>
      </c>
      <c r="H107" s="18">
        <v>0</v>
      </c>
      <c r="I107" s="18">
        <v>0</v>
      </c>
      <c r="J107" s="18">
        <v>0</v>
      </c>
      <c r="K107" s="18">
        <v>0</v>
      </c>
      <c r="L107" s="18">
        <v>0</v>
      </c>
      <c r="M107" s="18">
        <v>0</v>
      </c>
      <c r="N107" s="18">
        <v>0</v>
      </c>
      <c r="O107" s="18">
        <v>0</v>
      </c>
      <c r="P107" s="18">
        <v>0</v>
      </c>
    </row>
    <row r="108" spans="1:16" x14ac:dyDescent="0.3">
      <c r="A108" s="2" t="s">
        <v>47</v>
      </c>
      <c r="B108" s="2"/>
      <c r="C108" s="12">
        <f>SUM(C105:C107)</f>
        <v>0</v>
      </c>
      <c r="D108" s="12">
        <f t="shared" ref="D108:P108" si="60">SUM(D105:D107)</f>
        <v>0</v>
      </c>
      <c r="E108" s="12">
        <f t="shared" si="60"/>
        <v>0</v>
      </c>
      <c r="F108" s="12">
        <f t="shared" si="60"/>
        <v>0</v>
      </c>
      <c r="G108" s="12">
        <f t="shared" si="60"/>
        <v>0</v>
      </c>
      <c r="H108" s="12">
        <f t="shared" si="60"/>
        <v>0</v>
      </c>
      <c r="I108" s="12">
        <f t="shared" si="60"/>
        <v>0</v>
      </c>
      <c r="J108" s="12">
        <f t="shared" si="60"/>
        <v>0</v>
      </c>
      <c r="K108" s="12">
        <f t="shared" si="60"/>
        <v>0</v>
      </c>
      <c r="L108" s="12">
        <f t="shared" si="60"/>
        <v>0</v>
      </c>
      <c r="M108" s="12">
        <f t="shared" si="60"/>
        <v>0</v>
      </c>
      <c r="N108" s="12">
        <f t="shared" si="60"/>
        <v>0</v>
      </c>
      <c r="O108" s="12">
        <f t="shared" si="60"/>
        <v>0</v>
      </c>
      <c r="P108" s="12">
        <f t="shared" si="60"/>
        <v>0</v>
      </c>
    </row>
    <row r="109" spans="1:16" x14ac:dyDescent="0.3">
      <c r="A109" s="2" t="s">
        <v>48</v>
      </c>
      <c r="B109" s="2"/>
      <c r="C109" s="12">
        <f>C104-C108</f>
        <v>0</v>
      </c>
      <c r="D109" s="12">
        <f t="shared" ref="D109:P109" si="61">D104-D108</f>
        <v>0</v>
      </c>
      <c r="E109" s="12">
        <f t="shared" si="61"/>
        <v>0</v>
      </c>
      <c r="F109" s="12">
        <f t="shared" si="61"/>
        <v>0</v>
      </c>
      <c r="G109" s="12">
        <f t="shared" si="61"/>
        <v>0</v>
      </c>
      <c r="H109" s="12">
        <f t="shared" si="61"/>
        <v>0</v>
      </c>
      <c r="I109" s="12">
        <f t="shared" si="61"/>
        <v>0</v>
      </c>
      <c r="J109" s="12">
        <f t="shared" si="61"/>
        <v>0</v>
      </c>
      <c r="K109" s="12">
        <f t="shared" si="61"/>
        <v>0</v>
      </c>
      <c r="L109" s="12">
        <f t="shared" si="61"/>
        <v>0</v>
      </c>
      <c r="M109" s="12">
        <f t="shared" si="61"/>
        <v>0</v>
      </c>
      <c r="N109" s="12">
        <f t="shared" si="61"/>
        <v>0</v>
      </c>
      <c r="O109" s="12">
        <f t="shared" si="61"/>
        <v>0</v>
      </c>
      <c r="P109" s="12">
        <f t="shared" si="61"/>
        <v>0</v>
      </c>
    </row>
    <row r="110" spans="1:16" x14ac:dyDescent="0.3">
      <c r="A110" s="23" t="s">
        <v>49</v>
      </c>
      <c r="B110" s="23"/>
      <c r="C110" s="19" t="str">
        <f>IF(C104-C108&gt;0,C104-C108,"")</f>
        <v/>
      </c>
      <c r="D110" s="19" t="str">
        <f t="shared" ref="D110:P110" si="62">IF(D104-D108&gt;0,D104-D108,"")</f>
        <v/>
      </c>
      <c r="E110" s="19" t="str">
        <f t="shared" si="62"/>
        <v/>
      </c>
      <c r="F110" s="19" t="str">
        <f t="shared" si="62"/>
        <v/>
      </c>
      <c r="G110" s="19" t="str">
        <f t="shared" si="62"/>
        <v/>
      </c>
      <c r="H110" s="19" t="str">
        <f t="shared" si="62"/>
        <v/>
      </c>
      <c r="I110" s="19" t="str">
        <f t="shared" si="62"/>
        <v/>
      </c>
      <c r="J110" s="19" t="str">
        <f t="shared" si="62"/>
        <v/>
      </c>
      <c r="K110" s="19" t="str">
        <f t="shared" si="62"/>
        <v/>
      </c>
      <c r="L110" s="19" t="str">
        <f t="shared" si="62"/>
        <v/>
      </c>
      <c r="M110" s="19" t="str">
        <f t="shared" si="62"/>
        <v/>
      </c>
      <c r="N110" s="19" t="str">
        <f t="shared" si="62"/>
        <v/>
      </c>
      <c r="O110" s="19" t="str">
        <f t="shared" si="62"/>
        <v/>
      </c>
      <c r="P110" s="19" t="str">
        <f t="shared" si="62"/>
        <v/>
      </c>
    </row>
    <row r="111" spans="1:16" x14ac:dyDescent="0.3">
      <c r="A111" s="23" t="s">
        <v>50</v>
      </c>
      <c r="B111" s="23"/>
      <c r="C111" s="19" t="str">
        <f>IF(C104-C108&lt;0,-C104+C108,"")</f>
        <v/>
      </c>
      <c r="D111" s="19" t="str">
        <f t="shared" ref="D111:P111" si="63">IF(D104-D108&lt;0,-D104+D108,"")</f>
        <v/>
      </c>
      <c r="E111" s="19" t="str">
        <f t="shared" si="63"/>
        <v/>
      </c>
      <c r="F111" s="19" t="str">
        <f t="shared" si="63"/>
        <v/>
      </c>
      <c r="G111" s="19" t="str">
        <f t="shared" si="63"/>
        <v/>
      </c>
      <c r="H111" s="19" t="str">
        <f t="shared" si="63"/>
        <v/>
      </c>
      <c r="I111" s="19" t="str">
        <f t="shared" si="63"/>
        <v/>
      </c>
      <c r="J111" s="19" t="str">
        <f t="shared" si="63"/>
        <v/>
      </c>
      <c r="K111" s="19" t="str">
        <f t="shared" si="63"/>
        <v/>
      </c>
      <c r="L111" s="19" t="str">
        <f t="shared" si="63"/>
        <v/>
      </c>
      <c r="M111" s="19" t="str">
        <f t="shared" si="63"/>
        <v/>
      </c>
      <c r="N111" s="19" t="str">
        <f t="shared" si="63"/>
        <v/>
      </c>
      <c r="O111" s="19" t="str">
        <f t="shared" si="63"/>
        <v/>
      </c>
      <c r="P111" s="19" t="str">
        <f t="shared" si="63"/>
        <v/>
      </c>
    </row>
    <row r="112" spans="1:16" x14ac:dyDescent="0.3">
      <c r="A112" s="2" t="s">
        <v>51</v>
      </c>
      <c r="B112" s="2"/>
      <c r="C112" s="12">
        <f>C97+C109</f>
        <v>0</v>
      </c>
      <c r="D112" s="12">
        <f t="shared" ref="D112:P112" si="64">D97+D109</f>
        <v>0</v>
      </c>
      <c r="E112" s="12">
        <f t="shared" si="64"/>
        <v>0</v>
      </c>
      <c r="F112" s="12">
        <f t="shared" si="64"/>
        <v>0</v>
      </c>
      <c r="G112" s="12">
        <f t="shared" si="64"/>
        <v>0</v>
      </c>
      <c r="H112" s="12">
        <f t="shared" si="64"/>
        <v>0</v>
      </c>
      <c r="I112" s="12">
        <f t="shared" si="64"/>
        <v>0</v>
      </c>
      <c r="J112" s="12">
        <f t="shared" si="64"/>
        <v>0</v>
      </c>
      <c r="K112" s="12">
        <f t="shared" si="64"/>
        <v>0</v>
      </c>
      <c r="L112" s="12">
        <f t="shared" si="64"/>
        <v>0</v>
      </c>
      <c r="M112" s="12">
        <f t="shared" si="64"/>
        <v>0</v>
      </c>
      <c r="N112" s="12">
        <f t="shared" si="64"/>
        <v>0</v>
      </c>
      <c r="O112" s="12">
        <f t="shared" si="64"/>
        <v>0</v>
      </c>
      <c r="P112" s="12">
        <f t="shared" si="64"/>
        <v>0</v>
      </c>
    </row>
    <row r="113" spans="1:16" x14ac:dyDescent="0.3">
      <c r="A113" s="23" t="s">
        <v>52</v>
      </c>
      <c r="B113" s="23"/>
      <c r="C113" s="19" t="str">
        <f>IF(C97+C109&gt;0,C97+C109,"")</f>
        <v/>
      </c>
      <c r="D113" s="19" t="str">
        <f t="shared" ref="D113:P113" si="65">IF(D97+D109&gt;0,D97+D109,"")</f>
        <v/>
      </c>
      <c r="E113" s="19" t="str">
        <f t="shared" si="65"/>
        <v/>
      </c>
      <c r="F113" s="19" t="str">
        <f t="shared" si="65"/>
        <v/>
      </c>
      <c r="G113" s="19" t="str">
        <f t="shared" si="65"/>
        <v/>
      </c>
      <c r="H113" s="19" t="str">
        <f t="shared" si="65"/>
        <v/>
      </c>
      <c r="I113" s="19" t="str">
        <f t="shared" si="65"/>
        <v/>
      </c>
      <c r="J113" s="19" t="str">
        <f t="shared" si="65"/>
        <v/>
      </c>
      <c r="K113" s="19" t="str">
        <f t="shared" si="65"/>
        <v/>
      </c>
      <c r="L113" s="19" t="str">
        <f t="shared" si="65"/>
        <v/>
      </c>
      <c r="M113" s="19" t="str">
        <f t="shared" si="65"/>
        <v/>
      </c>
      <c r="N113" s="19" t="str">
        <f t="shared" si="65"/>
        <v/>
      </c>
      <c r="O113" s="19" t="str">
        <f t="shared" si="65"/>
        <v/>
      </c>
      <c r="P113" s="19" t="str">
        <f t="shared" si="65"/>
        <v/>
      </c>
    </row>
    <row r="114" spans="1:16" x14ac:dyDescent="0.3">
      <c r="A114" s="23" t="s">
        <v>53</v>
      </c>
      <c r="B114" s="23"/>
      <c r="C114" s="19" t="str">
        <f>IF(C97+C109&lt;0,-C97-C109,"")</f>
        <v/>
      </c>
      <c r="D114" s="19" t="str">
        <f t="shared" ref="D114:P114" si="66">IF(D97+D109&lt;0,-D97-D109,"")</f>
        <v/>
      </c>
      <c r="E114" s="34" t="str">
        <f t="shared" si="66"/>
        <v/>
      </c>
      <c r="F114" s="19" t="str">
        <f t="shared" si="66"/>
        <v/>
      </c>
      <c r="G114" s="19" t="str">
        <f t="shared" si="66"/>
        <v/>
      </c>
      <c r="H114" s="19" t="str">
        <f t="shared" si="66"/>
        <v/>
      </c>
      <c r="I114" s="19" t="str">
        <f t="shared" si="66"/>
        <v/>
      </c>
      <c r="J114" s="19" t="str">
        <f t="shared" si="66"/>
        <v/>
      </c>
      <c r="K114" s="19" t="str">
        <f t="shared" si="66"/>
        <v/>
      </c>
      <c r="L114" s="19" t="str">
        <f t="shared" si="66"/>
        <v/>
      </c>
      <c r="M114" s="19" t="str">
        <f t="shared" si="66"/>
        <v/>
      </c>
      <c r="N114" s="19" t="str">
        <f t="shared" si="66"/>
        <v/>
      </c>
      <c r="O114" s="19" t="str">
        <f t="shared" si="66"/>
        <v/>
      </c>
      <c r="P114" s="19" t="str">
        <f t="shared" si="66"/>
        <v/>
      </c>
    </row>
    <row r="115" spans="1:16" x14ac:dyDescent="0.3">
      <c r="A115" s="2" t="s">
        <v>197</v>
      </c>
      <c r="B115" s="2"/>
      <c r="C115" s="21">
        <v>0</v>
      </c>
      <c r="D115" s="21">
        <v>0</v>
      </c>
      <c r="E115" s="97">
        <v>0</v>
      </c>
      <c r="F115" s="97">
        <v>0</v>
      </c>
      <c r="G115" s="97">
        <v>0</v>
      </c>
      <c r="H115" s="97">
        <v>0</v>
      </c>
      <c r="I115" s="97">
        <v>0</v>
      </c>
      <c r="J115" s="97">
        <v>0</v>
      </c>
      <c r="K115" s="97">
        <v>0</v>
      </c>
      <c r="L115" s="97">
        <v>0</v>
      </c>
      <c r="M115" s="97">
        <v>0</v>
      </c>
      <c r="N115" s="97">
        <v>0</v>
      </c>
      <c r="O115" s="97">
        <v>0</v>
      </c>
      <c r="P115" s="97">
        <v>0</v>
      </c>
    </row>
    <row r="116" spans="1:16" x14ac:dyDescent="0.3">
      <c r="A116" s="2" t="s">
        <v>198</v>
      </c>
      <c r="B116" s="2"/>
      <c r="C116" s="21">
        <v>0</v>
      </c>
      <c r="D116" s="21">
        <v>0</v>
      </c>
      <c r="E116" s="97">
        <v>0</v>
      </c>
      <c r="F116" s="97">
        <v>0</v>
      </c>
      <c r="G116" s="97">
        <v>0</v>
      </c>
      <c r="H116" s="97">
        <v>0</v>
      </c>
      <c r="I116" s="97">
        <v>0</v>
      </c>
      <c r="J116" s="97">
        <v>0</v>
      </c>
      <c r="K116" s="97">
        <v>0</v>
      </c>
      <c r="L116" s="97">
        <v>0</v>
      </c>
      <c r="M116" s="97">
        <v>0</v>
      </c>
      <c r="N116" s="97">
        <v>0</v>
      </c>
      <c r="O116" s="97">
        <v>0</v>
      </c>
      <c r="P116" s="97">
        <v>0</v>
      </c>
    </row>
    <row r="117" spans="1:16" x14ac:dyDescent="0.3">
      <c r="A117" s="2" t="s">
        <v>54</v>
      </c>
      <c r="B117" s="2"/>
      <c r="C117" s="12">
        <f>C115-C116</f>
        <v>0</v>
      </c>
      <c r="D117" s="12">
        <f>D115-D116</f>
        <v>0</v>
      </c>
      <c r="E117" s="97">
        <f>E115-E116</f>
        <v>0</v>
      </c>
      <c r="F117" s="97">
        <f t="shared" ref="F117:P117" si="67">F115-F116</f>
        <v>0</v>
      </c>
      <c r="G117" s="97">
        <f t="shared" si="67"/>
        <v>0</v>
      </c>
      <c r="H117" s="97">
        <f t="shared" si="67"/>
        <v>0</v>
      </c>
      <c r="I117" s="97">
        <f t="shared" si="67"/>
        <v>0</v>
      </c>
      <c r="J117" s="97">
        <f t="shared" si="67"/>
        <v>0</v>
      </c>
      <c r="K117" s="97">
        <f t="shared" si="67"/>
        <v>0</v>
      </c>
      <c r="L117" s="97">
        <f t="shared" si="67"/>
        <v>0</v>
      </c>
      <c r="M117" s="97">
        <f t="shared" si="67"/>
        <v>0</v>
      </c>
      <c r="N117" s="97">
        <f t="shared" si="67"/>
        <v>0</v>
      </c>
      <c r="O117" s="97">
        <f t="shared" si="67"/>
        <v>0</v>
      </c>
      <c r="P117" s="97">
        <f t="shared" si="67"/>
        <v>0</v>
      </c>
    </row>
    <row r="118" spans="1:16" x14ac:dyDescent="0.3">
      <c r="A118" s="23" t="s">
        <v>55</v>
      </c>
      <c r="B118" s="23"/>
      <c r="C118" s="19" t="str">
        <f>IF(C115-C116&gt;0,C115-C116,"")</f>
        <v/>
      </c>
      <c r="D118" s="19" t="str">
        <f>IF(D115-D116&gt;0,D115-D116,"")</f>
        <v/>
      </c>
      <c r="E118" s="19" t="str">
        <f>IF(E115-E116&gt;0,E115-E116,"")</f>
        <v/>
      </c>
      <c r="F118" s="19" t="str">
        <f t="shared" ref="F118:P118" si="68">IF(F115-F116&gt;0,F115-F116,"")</f>
        <v/>
      </c>
      <c r="G118" s="19" t="str">
        <f t="shared" si="68"/>
        <v/>
      </c>
      <c r="H118" s="19" t="str">
        <f t="shared" si="68"/>
        <v/>
      </c>
      <c r="I118" s="19" t="str">
        <f t="shared" si="68"/>
        <v/>
      </c>
      <c r="J118" s="19" t="str">
        <f t="shared" si="68"/>
        <v/>
      </c>
      <c r="K118" s="19" t="str">
        <f t="shared" si="68"/>
        <v/>
      </c>
      <c r="L118" s="19" t="str">
        <f t="shared" si="68"/>
        <v/>
      </c>
      <c r="M118" s="19" t="str">
        <f t="shared" si="68"/>
        <v/>
      </c>
      <c r="N118" s="19" t="str">
        <f t="shared" si="68"/>
        <v/>
      </c>
      <c r="O118" s="19" t="str">
        <f t="shared" si="68"/>
        <v/>
      </c>
      <c r="P118" s="19" t="str">
        <f t="shared" si="68"/>
        <v/>
      </c>
    </row>
    <row r="119" spans="1:16" x14ac:dyDescent="0.3">
      <c r="A119" s="23" t="s">
        <v>56</v>
      </c>
      <c r="B119" s="23"/>
      <c r="C119" s="19" t="str">
        <f>IF(C115-C116&lt;0,-C115+C116,"")</f>
        <v/>
      </c>
      <c r="D119" s="19" t="str">
        <f>IF(D115-D116&lt;0,-D115+D116,"")</f>
        <v/>
      </c>
      <c r="E119" s="19" t="str">
        <f>IF(E115-E116&lt;0,-E115+E116,"")</f>
        <v/>
      </c>
      <c r="F119" s="19" t="str">
        <f t="shared" ref="F119:P119" si="69">IF(F115-F116&lt;0,-F115+F116,"")</f>
        <v/>
      </c>
      <c r="G119" s="19" t="str">
        <f t="shared" si="69"/>
        <v/>
      </c>
      <c r="H119" s="19" t="str">
        <f t="shared" si="69"/>
        <v/>
      </c>
      <c r="I119" s="19" t="str">
        <f t="shared" si="69"/>
        <v/>
      </c>
      <c r="J119" s="19" t="str">
        <f t="shared" si="69"/>
        <v/>
      </c>
      <c r="K119" s="19" t="str">
        <f t="shared" si="69"/>
        <v/>
      </c>
      <c r="L119" s="19" t="str">
        <f t="shared" si="69"/>
        <v/>
      </c>
      <c r="M119" s="19" t="str">
        <f t="shared" si="69"/>
        <v/>
      </c>
      <c r="N119" s="19" t="str">
        <f t="shared" si="69"/>
        <v/>
      </c>
      <c r="O119" s="19" t="str">
        <f t="shared" si="69"/>
        <v/>
      </c>
      <c r="P119" s="19" t="str">
        <f t="shared" si="69"/>
        <v/>
      </c>
    </row>
    <row r="120" spans="1:16" x14ac:dyDescent="0.3">
      <c r="A120" s="2" t="s">
        <v>57</v>
      </c>
      <c r="B120" s="2"/>
      <c r="C120" s="12">
        <f>C83+C104+C115</f>
        <v>0</v>
      </c>
      <c r="D120" s="12">
        <f t="shared" ref="D120:P120" si="70">D83+D104+D115</f>
        <v>0</v>
      </c>
      <c r="E120" s="12">
        <f t="shared" si="70"/>
        <v>0</v>
      </c>
      <c r="F120" s="12">
        <f t="shared" si="70"/>
        <v>0</v>
      </c>
      <c r="G120" s="12">
        <f t="shared" si="70"/>
        <v>0</v>
      </c>
      <c r="H120" s="12">
        <f t="shared" si="70"/>
        <v>0</v>
      </c>
      <c r="I120" s="12">
        <f t="shared" si="70"/>
        <v>0</v>
      </c>
      <c r="J120" s="12">
        <f t="shared" si="70"/>
        <v>0</v>
      </c>
      <c r="K120" s="12">
        <f t="shared" si="70"/>
        <v>0</v>
      </c>
      <c r="L120" s="12">
        <f t="shared" si="70"/>
        <v>0</v>
      </c>
      <c r="M120" s="12">
        <f t="shared" si="70"/>
        <v>0</v>
      </c>
      <c r="N120" s="12">
        <f t="shared" si="70"/>
        <v>0</v>
      </c>
      <c r="O120" s="12">
        <f t="shared" si="70"/>
        <v>0</v>
      </c>
      <c r="P120" s="12">
        <f t="shared" si="70"/>
        <v>0</v>
      </c>
    </row>
    <row r="121" spans="1:16" x14ac:dyDescent="0.3">
      <c r="A121" s="2" t="s">
        <v>58</v>
      </c>
      <c r="B121" s="2"/>
      <c r="C121" s="12">
        <f>C96+C108+C116</f>
        <v>0</v>
      </c>
      <c r="D121" s="12">
        <f t="shared" ref="D121:P121" si="71">D96+D108+D116</f>
        <v>0</v>
      </c>
      <c r="E121" s="12">
        <f t="shared" si="71"/>
        <v>0</v>
      </c>
      <c r="F121" s="12">
        <f t="shared" si="71"/>
        <v>0</v>
      </c>
      <c r="G121" s="12">
        <f t="shared" si="71"/>
        <v>0</v>
      </c>
      <c r="H121" s="12">
        <f t="shared" si="71"/>
        <v>0</v>
      </c>
      <c r="I121" s="12">
        <f t="shared" si="71"/>
        <v>0</v>
      </c>
      <c r="J121" s="12">
        <f t="shared" si="71"/>
        <v>0</v>
      </c>
      <c r="K121" s="12">
        <f t="shared" si="71"/>
        <v>0</v>
      </c>
      <c r="L121" s="12">
        <f t="shared" si="71"/>
        <v>0</v>
      </c>
      <c r="M121" s="12">
        <f t="shared" si="71"/>
        <v>0</v>
      </c>
      <c r="N121" s="12">
        <f t="shared" si="71"/>
        <v>0</v>
      </c>
      <c r="O121" s="12">
        <f t="shared" si="71"/>
        <v>0</v>
      </c>
      <c r="P121" s="12">
        <f t="shared" si="71"/>
        <v>0</v>
      </c>
    </row>
    <row r="122" spans="1:16" x14ac:dyDescent="0.3">
      <c r="A122" s="2" t="s">
        <v>59</v>
      </c>
      <c r="B122" s="2"/>
      <c r="C122" s="12">
        <f>C120-C121</f>
        <v>0</v>
      </c>
      <c r="D122" s="12">
        <f t="shared" ref="D122:P122" si="72">D120-D121</f>
        <v>0</v>
      </c>
      <c r="E122" s="12">
        <f t="shared" si="72"/>
        <v>0</v>
      </c>
      <c r="F122" s="12">
        <f t="shared" si="72"/>
        <v>0</v>
      </c>
      <c r="G122" s="12">
        <f t="shared" si="72"/>
        <v>0</v>
      </c>
      <c r="H122" s="12">
        <f t="shared" si="72"/>
        <v>0</v>
      </c>
      <c r="I122" s="12">
        <f t="shared" si="72"/>
        <v>0</v>
      </c>
      <c r="J122" s="12">
        <f t="shared" si="72"/>
        <v>0</v>
      </c>
      <c r="K122" s="12">
        <f t="shared" si="72"/>
        <v>0</v>
      </c>
      <c r="L122" s="12">
        <f t="shared" si="72"/>
        <v>0</v>
      </c>
      <c r="M122" s="12">
        <f t="shared" si="72"/>
        <v>0</v>
      </c>
      <c r="N122" s="12">
        <f t="shared" si="72"/>
        <v>0</v>
      </c>
      <c r="O122" s="12">
        <f t="shared" si="72"/>
        <v>0</v>
      </c>
      <c r="P122" s="12">
        <f t="shared" si="72"/>
        <v>0</v>
      </c>
    </row>
    <row r="123" spans="1:16" x14ac:dyDescent="0.3">
      <c r="A123" s="23" t="s">
        <v>60</v>
      </c>
      <c r="B123" s="23"/>
      <c r="C123" s="19" t="str">
        <f>IF(C120-C121&gt;0,C120-C121,"")</f>
        <v/>
      </c>
      <c r="D123" s="19" t="str">
        <f t="shared" ref="D123:P123" si="73">IF(D120-D121&gt;0,D120-D121,"")</f>
        <v/>
      </c>
      <c r="E123" s="19" t="str">
        <f t="shared" si="73"/>
        <v/>
      </c>
      <c r="F123" s="19" t="str">
        <f t="shared" si="73"/>
        <v/>
      </c>
      <c r="G123" s="19" t="str">
        <f t="shared" si="73"/>
        <v/>
      </c>
      <c r="H123" s="19" t="str">
        <f t="shared" si="73"/>
        <v/>
      </c>
      <c r="I123" s="19" t="str">
        <f t="shared" si="73"/>
        <v/>
      </c>
      <c r="J123" s="19" t="str">
        <f t="shared" si="73"/>
        <v/>
      </c>
      <c r="K123" s="19" t="str">
        <f t="shared" si="73"/>
        <v/>
      </c>
      <c r="L123" s="19" t="str">
        <f t="shared" si="73"/>
        <v/>
      </c>
      <c r="M123" s="19" t="str">
        <f t="shared" si="73"/>
        <v/>
      </c>
      <c r="N123" s="19" t="str">
        <f t="shared" si="73"/>
        <v/>
      </c>
      <c r="O123" s="19" t="str">
        <f t="shared" si="73"/>
        <v/>
      </c>
      <c r="P123" s="19" t="str">
        <f t="shared" si="73"/>
        <v/>
      </c>
    </row>
    <row r="124" spans="1:16" x14ac:dyDescent="0.3">
      <c r="A124" s="23" t="s">
        <v>61</v>
      </c>
      <c r="B124" s="23"/>
      <c r="C124" s="19" t="str">
        <f>IF(C120-C121&lt;0,-C120+C121,"")</f>
        <v/>
      </c>
      <c r="D124" s="19" t="str">
        <f t="shared" ref="D124:P124" si="74">IF(D120-D121&lt;0,-D120+D121,"")</f>
        <v/>
      </c>
      <c r="E124" s="19" t="str">
        <f t="shared" si="74"/>
        <v/>
      </c>
      <c r="F124" s="19" t="str">
        <f t="shared" si="74"/>
        <v/>
      </c>
      <c r="G124" s="19" t="str">
        <f t="shared" si="74"/>
        <v/>
      </c>
      <c r="H124" s="19" t="str">
        <f t="shared" si="74"/>
        <v/>
      </c>
      <c r="I124" s="19" t="str">
        <f t="shared" si="74"/>
        <v/>
      </c>
      <c r="J124" s="19" t="str">
        <f t="shared" si="74"/>
        <v/>
      </c>
      <c r="K124" s="19" t="str">
        <f t="shared" si="74"/>
        <v/>
      </c>
      <c r="L124" s="19" t="str">
        <f t="shared" si="74"/>
        <v/>
      </c>
      <c r="M124" s="19" t="str">
        <f t="shared" si="74"/>
        <v/>
      </c>
      <c r="N124" s="19" t="str">
        <f t="shared" si="74"/>
        <v/>
      </c>
      <c r="O124" s="19" t="str">
        <f t="shared" si="74"/>
        <v/>
      </c>
      <c r="P124" s="19" t="str">
        <f t="shared" si="74"/>
        <v/>
      </c>
    </row>
    <row r="125" spans="1:16" x14ac:dyDescent="0.3">
      <c r="A125" s="23" t="s">
        <v>72</v>
      </c>
      <c r="B125" s="23"/>
      <c r="C125" s="18">
        <v>0</v>
      </c>
      <c r="D125" s="18">
        <v>0</v>
      </c>
      <c r="E125" s="18">
        <v>0</v>
      </c>
      <c r="F125" s="18">
        <v>0</v>
      </c>
      <c r="G125" s="18">
        <v>0</v>
      </c>
      <c r="H125" s="18">
        <v>0</v>
      </c>
      <c r="I125" s="18">
        <v>0</v>
      </c>
      <c r="J125" s="18">
        <v>0</v>
      </c>
      <c r="K125" s="18">
        <v>0</v>
      </c>
      <c r="L125" s="18">
        <v>0</v>
      </c>
      <c r="M125" s="18">
        <v>0</v>
      </c>
      <c r="N125" s="18">
        <v>0</v>
      </c>
      <c r="O125" s="18">
        <v>0</v>
      </c>
      <c r="P125" s="18">
        <v>0</v>
      </c>
    </row>
    <row r="126" spans="1:16" ht="26" x14ac:dyDescent="0.3">
      <c r="A126" s="23" t="s">
        <v>152</v>
      </c>
      <c r="B126" s="23"/>
      <c r="C126" s="18">
        <v>0</v>
      </c>
      <c r="D126" s="18">
        <v>0</v>
      </c>
      <c r="E126" s="18">
        <v>0</v>
      </c>
      <c r="F126" s="18">
        <v>0</v>
      </c>
      <c r="G126" s="18">
        <v>0</v>
      </c>
      <c r="H126" s="18">
        <v>0</v>
      </c>
      <c r="I126" s="18">
        <v>0</v>
      </c>
      <c r="J126" s="18">
        <v>0</v>
      </c>
      <c r="K126" s="18">
        <v>0</v>
      </c>
      <c r="L126" s="18">
        <v>0</v>
      </c>
      <c r="M126" s="18">
        <v>0</v>
      </c>
      <c r="N126" s="18">
        <v>0</v>
      </c>
      <c r="O126" s="18">
        <v>0</v>
      </c>
      <c r="P126" s="18">
        <v>0</v>
      </c>
    </row>
    <row r="127" spans="1:16" x14ac:dyDescent="0.3">
      <c r="A127" s="2" t="s">
        <v>62</v>
      </c>
      <c r="B127" s="2"/>
      <c r="C127" s="12">
        <f>C122-C125-C126</f>
        <v>0</v>
      </c>
      <c r="D127" s="12">
        <f t="shared" ref="D127:P127" si="75">D122-D125-D126</f>
        <v>0</v>
      </c>
      <c r="E127" s="12">
        <f t="shared" si="75"/>
        <v>0</v>
      </c>
      <c r="F127" s="12">
        <f t="shared" si="75"/>
        <v>0</v>
      </c>
      <c r="G127" s="12">
        <f t="shared" si="75"/>
        <v>0</v>
      </c>
      <c r="H127" s="12">
        <f t="shared" si="75"/>
        <v>0</v>
      </c>
      <c r="I127" s="12">
        <f t="shared" si="75"/>
        <v>0</v>
      </c>
      <c r="J127" s="12">
        <f t="shared" si="75"/>
        <v>0</v>
      </c>
      <c r="K127" s="12">
        <f t="shared" si="75"/>
        <v>0</v>
      </c>
      <c r="L127" s="12">
        <f t="shared" si="75"/>
        <v>0</v>
      </c>
      <c r="M127" s="12">
        <f t="shared" si="75"/>
        <v>0</v>
      </c>
      <c r="N127" s="12">
        <f t="shared" si="75"/>
        <v>0</v>
      </c>
      <c r="O127" s="12">
        <f t="shared" si="75"/>
        <v>0</v>
      </c>
      <c r="P127" s="12">
        <f t="shared" si="75"/>
        <v>0</v>
      </c>
    </row>
    <row r="128" spans="1:16" x14ac:dyDescent="0.3">
      <c r="A128" s="23" t="s">
        <v>63</v>
      </c>
      <c r="B128" s="23"/>
      <c r="C128" s="19">
        <f>IF(C127&gt;=0,C127,"")</f>
        <v>0</v>
      </c>
      <c r="D128" s="19">
        <f t="shared" ref="D128:P128" si="76">IF(D127&gt;=0,D127,"")</f>
        <v>0</v>
      </c>
      <c r="E128" s="19">
        <f t="shared" si="76"/>
        <v>0</v>
      </c>
      <c r="F128" s="19">
        <f t="shared" si="76"/>
        <v>0</v>
      </c>
      <c r="G128" s="19">
        <f t="shared" si="76"/>
        <v>0</v>
      </c>
      <c r="H128" s="19">
        <f t="shared" si="76"/>
        <v>0</v>
      </c>
      <c r="I128" s="19">
        <f t="shared" si="76"/>
        <v>0</v>
      </c>
      <c r="J128" s="19">
        <f t="shared" si="76"/>
        <v>0</v>
      </c>
      <c r="K128" s="19">
        <f t="shared" si="76"/>
        <v>0</v>
      </c>
      <c r="L128" s="19">
        <f t="shared" si="76"/>
        <v>0</v>
      </c>
      <c r="M128" s="19">
        <f t="shared" si="76"/>
        <v>0</v>
      </c>
      <c r="N128" s="19">
        <f t="shared" si="76"/>
        <v>0</v>
      </c>
      <c r="O128" s="19">
        <f t="shared" si="76"/>
        <v>0</v>
      </c>
      <c r="P128" s="19">
        <f t="shared" si="76"/>
        <v>0</v>
      </c>
    </row>
    <row r="129" spans="1:16" x14ac:dyDescent="0.3">
      <c r="A129" s="23" t="s">
        <v>64</v>
      </c>
      <c r="B129" s="23"/>
      <c r="C129" s="19" t="str">
        <f>IF(C127&lt;0,-C127,"")</f>
        <v/>
      </c>
      <c r="D129" s="19" t="str">
        <f t="shared" ref="D129:P129" si="77">IF(D127&lt;0,-D127,"")</f>
        <v/>
      </c>
      <c r="E129" s="19" t="str">
        <f t="shared" si="77"/>
        <v/>
      </c>
      <c r="F129" s="19" t="str">
        <f t="shared" si="77"/>
        <v/>
      </c>
      <c r="G129" s="19" t="str">
        <f t="shared" si="77"/>
        <v/>
      </c>
      <c r="H129" s="19" t="str">
        <f t="shared" si="77"/>
        <v/>
      </c>
      <c r="I129" s="19" t="str">
        <f t="shared" si="77"/>
        <v/>
      </c>
      <c r="J129" s="19" t="str">
        <f t="shared" si="77"/>
        <v/>
      </c>
      <c r="K129" s="19" t="str">
        <f t="shared" si="77"/>
        <v/>
      </c>
      <c r="L129" s="19" t="str">
        <f t="shared" si="77"/>
        <v/>
      </c>
      <c r="M129" s="19" t="str">
        <f t="shared" si="77"/>
        <v/>
      </c>
      <c r="N129" s="19" t="str">
        <f t="shared" si="77"/>
        <v/>
      </c>
      <c r="O129" s="19" t="str">
        <f t="shared" si="77"/>
        <v/>
      </c>
      <c r="P129" s="19" t="str">
        <f t="shared" si="77"/>
        <v/>
      </c>
    </row>
    <row r="132" spans="1:16" ht="28.5" x14ac:dyDescent="0.3">
      <c r="A132" s="99" t="s">
        <v>199</v>
      </c>
    </row>
  </sheetData>
  <mergeCells count="9">
    <mergeCell ref="A1:O1"/>
    <mergeCell ref="F4:P4"/>
    <mergeCell ref="F5:P5"/>
    <mergeCell ref="A68:E68"/>
    <mergeCell ref="F68:P68"/>
    <mergeCell ref="F69:P69"/>
    <mergeCell ref="A67:P67"/>
    <mergeCell ref="A3:P3"/>
    <mergeCell ref="A4:E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4"/>
  <sheetViews>
    <sheetView workbookViewId="0">
      <selection activeCell="F16" sqref="F16"/>
    </sheetView>
  </sheetViews>
  <sheetFormatPr defaultColWidth="9.09765625" defaultRowHeight="13" x14ac:dyDescent="0.3"/>
  <cols>
    <col min="1" max="1" width="37" style="15" customWidth="1"/>
    <col min="2" max="4" width="9.296875" style="4" customWidth="1"/>
    <col min="5" max="14" width="9.296875" style="26" customWidth="1"/>
    <col min="15" max="16384" width="9.09765625" style="26"/>
  </cols>
  <sheetData>
    <row r="1" spans="1:15" s="22" customFormat="1" ht="17.5" x14ac:dyDescent="0.3">
      <c r="A1" s="299" t="s">
        <v>326</v>
      </c>
      <c r="B1" s="299"/>
      <c r="C1" s="299"/>
      <c r="D1" s="299"/>
      <c r="E1" s="299"/>
      <c r="F1" s="299"/>
      <c r="G1" s="299"/>
      <c r="H1" s="299"/>
      <c r="I1" s="299"/>
      <c r="J1" s="299"/>
      <c r="K1" s="299"/>
      <c r="L1" s="299"/>
      <c r="M1" s="299"/>
      <c r="N1" s="299"/>
      <c r="O1" s="299"/>
    </row>
    <row r="2" spans="1:15" s="22" customFormat="1" ht="35" customHeight="1" x14ac:dyDescent="0.3">
      <c r="A2" s="297" t="s">
        <v>318</v>
      </c>
      <c r="B2" s="297"/>
      <c r="C2" s="297"/>
      <c r="D2" s="297"/>
      <c r="E2" s="292" t="s">
        <v>320</v>
      </c>
      <c r="F2" s="292"/>
      <c r="G2" s="292"/>
      <c r="H2" s="292"/>
      <c r="I2" s="292"/>
      <c r="J2" s="292"/>
      <c r="K2" s="292"/>
      <c r="L2" s="292"/>
      <c r="M2" s="292"/>
      <c r="N2" s="292"/>
      <c r="O2" s="292"/>
    </row>
    <row r="3" spans="1:15" s="22" customFormat="1" ht="17.5" x14ac:dyDescent="0.3">
      <c r="A3" s="298"/>
      <c r="B3" s="298"/>
      <c r="C3" s="298"/>
      <c r="D3" s="298"/>
    </row>
    <row r="4" spans="1:15" s="88" customFormat="1" x14ac:dyDescent="0.3">
      <c r="A4" s="86" t="s">
        <v>322</v>
      </c>
      <c r="B4" s="87" t="s">
        <v>206</v>
      </c>
      <c r="C4" s="87" t="s">
        <v>207</v>
      </c>
      <c r="D4" s="87" t="s">
        <v>208</v>
      </c>
      <c r="E4" s="87">
        <v>1</v>
      </c>
      <c r="F4" s="87">
        <v>2</v>
      </c>
      <c r="G4" s="87">
        <v>3</v>
      </c>
      <c r="H4" s="87">
        <v>4</v>
      </c>
      <c r="I4" s="87">
        <v>5</v>
      </c>
      <c r="J4" s="87">
        <v>6</v>
      </c>
      <c r="K4" s="87">
        <v>7</v>
      </c>
      <c r="L4" s="87">
        <v>8</v>
      </c>
      <c r="M4" s="87">
        <v>9</v>
      </c>
      <c r="N4" s="87">
        <v>10</v>
      </c>
      <c r="O4" s="87">
        <v>11</v>
      </c>
    </row>
    <row r="5" spans="1:15" ht="26" x14ac:dyDescent="0.3">
      <c r="A5" s="23" t="s">
        <v>321</v>
      </c>
      <c r="B5" s="115" t="e">
        <f>CPP!C58/CPP!C7</f>
        <v>#DIV/0!</v>
      </c>
      <c r="C5" s="115" t="e">
        <f>CPP!D58/CPP!D7</f>
        <v>#DIV/0!</v>
      </c>
      <c r="D5" s="115" t="e">
        <f>CPP!E58/CPP!E7</f>
        <v>#DIV/0!</v>
      </c>
      <c r="E5" s="115" t="e">
        <f>CPP!F58/CPP!F7</f>
        <v>#DIV/0!</v>
      </c>
      <c r="F5" s="115" t="e">
        <f>CPP!G58/CPP!G7</f>
        <v>#DIV/0!</v>
      </c>
      <c r="G5" s="115" t="e">
        <f>CPP!H58/CPP!H7</f>
        <v>#DIV/0!</v>
      </c>
      <c r="H5" s="115" t="e">
        <f>CPP!I58/CPP!I7</f>
        <v>#DIV/0!</v>
      </c>
      <c r="I5" s="115" t="e">
        <f>CPP!J58/CPP!J7</f>
        <v>#DIV/0!</v>
      </c>
      <c r="J5" s="115" t="e">
        <f>CPP!K58/CPP!K7</f>
        <v>#DIV/0!</v>
      </c>
      <c r="K5" s="115" t="e">
        <f>CPP!L58/CPP!L7</f>
        <v>#DIV/0!</v>
      </c>
      <c r="L5" s="115" t="e">
        <f>CPP!M58/CPP!M7</f>
        <v>#DIV/0!</v>
      </c>
      <c r="M5" s="115" t="e">
        <f>CPP!N58/CPP!N7</f>
        <v>#DIV/0!</v>
      </c>
      <c r="N5" s="115" t="e">
        <f>CPP!O58/CPP!O7</f>
        <v>#DIV/0!</v>
      </c>
      <c r="O5" s="115" t="e">
        <f>CPP!P58/CPP!P7</f>
        <v>#DIV/0!</v>
      </c>
    </row>
    <row r="6" spans="1:15" ht="26" x14ac:dyDescent="0.3">
      <c r="A6" s="23" t="s">
        <v>323</v>
      </c>
      <c r="B6" s="115" t="e">
        <f>Bilant!B96/Bilant!B100</f>
        <v>#DIV/0!</v>
      </c>
      <c r="C6" s="115" t="e">
        <f>Bilant!C96/Bilant!C100</f>
        <v>#DIV/0!</v>
      </c>
      <c r="D6" s="115" t="e">
        <f>Bilant!D96/Bilant!D100</f>
        <v>#DIV/0!</v>
      </c>
      <c r="E6" s="115" t="e">
        <f>Bilant!E96/Bilant!E100</f>
        <v>#DIV/0!</v>
      </c>
      <c r="F6" s="115" t="e">
        <f>Bilant!F96/Bilant!F100</f>
        <v>#DIV/0!</v>
      </c>
      <c r="G6" s="115" t="e">
        <f>Bilant!G96/Bilant!G100</f>
        <v>#DIV/0!</v>
      </c>
      <c r="H6" s="115" t="e">
        <f>Bilant!H96/Bilant!H100</f>
        <v>#DIV/0!</v>
      </c>
      <c r="I6" s="115" t="e">
        <f>Bilant!I96/Bilant!I100</f>
        <v>#DIV/0!</v>
      </c>
      <c r="J6" s="115" t="e">
        <f>Bilant!J96/Bilant!J100</f>
        <v>#DIV/0!</v>
      </c>
      <c r="K6" s="115" t="e">
        <f>Bilant!K96/Bilant!K100</f>
        <v>#DIV/0!</v>
      </c>
      <c r="L6" s="115" t="e">
        <f>Bilant!L96/Bilant!L100</f>
        <v>#DIV/0!</v>
      </c>
      <c r="M6" s="115" t="e">
        <f>Bilant!M96/Bilant!M100</f>
        <v>#DIV/0!</v>
      </c>
      <c r="N6" s="115" t="e">
        <f>Bilant!N96/Bilant!N100</f>
        <v>#DIV/0!</v>
      </c>
      <c r="O6" s="115" t="e">
        <f>Bilant!O96/Bilant!O100</f>
        <v>#DIV/0!</v>
      </c>
    </row>
    <row r="7" spans="1:15" ht="26" x14ac:dyDescent="0.3">
      <c r="A7" s="23" t="s">
        <v>324</v>
      </c>
      <c r="B7" s="115" t="e">
        <f>Bilant!B93/(Bilant!B29+Bilant!B40+Bilant!B41)</f>
        <v>#DIV/0!</v>
      </c>
      <c r="C7" s="115" t="e">
        <f>Bilant!C93/(Bilant!C29+Bilant!C40+Bilant!C41)</f>
        <v>#DIV/0!</v>
      </c>
      <c r="D7" s="115" t="e">
        <f>Bilant!D93/(Bilant!D29+Bilant!D40+Bilant!D41)</f>
        <v>#DIV/0!</v>
      </c>
      <c r="E7" s="115" t="e">
        <f>Bilant!E93/(Bilant!E29+Bilant!E40+Bilant!E41)</f>
        <v>#DIV/0!</v>
      </c>
      <c r="F7" s="115" t="e">
        <f>Bilant!F93/(Bilant!F29+Bilant!F40+Bilant!F41)</f>
        <v>#DIV/0!</v>
      </c>
      <c r="G7" s="115" t="e">
        <f>Bilant!G93/(Bilant!G29+Bilant!G40+Bilant!G41)</f>
        <v>#DIV/0!</v>
      </c>
      <c r="H7" s="115" t="e">
        <f>Bilant!H93/(Bilant!H29+Bilant!H40+Bilant!H41)</f>
        <v>#DIV/0!</v>
      </c>
      <c r="I7" s="115" t="e">
        <f>Bilant!I93/(Bilant!I29+Bilant!I40+Bilant!I41)</f>
        <v>#DIV/0!</v>
      </c>
      <c r="J7" s="115" t="e">
        <f>Bilant!J93/(Bilant!J29+Bilant!J40+Bilant!J41)</f>
        <v>#DIV/0!</v>
      </c>
      <c r="K7" s="115" t="e">
        <f>Bilant!K93/(Bilant!K29+Bilant!K40+Bilant!K41)</f>
        <v>#DIV/0!</v>
      </c>
      <c r="L7" s="115" t="e">
        <f>Bilant!L93/(Bilant!L29+Bilant!L40+Bilant!L41)</f>
        <v>#DIV/0!</v>
      </c>
      <c r="M7" s="115" t="e">
        <f>Bilant!M93/(Bilant!M29+Bilant!M40+Bilant!M41)</f>
        <v>#DIV/0!</v>
      </c>
      <c r="N7" s="115" t="e">
        <f>Bilant!N93/(Bilant!N29+Bilant!N40+Bilant!N41)</f>
        <v>#DIV/0!</v>
      </c>
      <c r="O7" s="115" t="e">
        <f>Bilant!O93/(Bilant!O29+Bilant!O40+Bilant!O41)</f>
        <v>#DIV/0!</v>
      </c>
    </row>
    <row r="8" spans="1:15" ht="26" x14ac:dyDescent="0.3">
      <c r="A8" s="23" t="s">
        <v>327</v>
      </c>
      <c r="B8" s="115" t="e">
        <f>CPP!C63/CPP!C7</f>
        <v>#DIV/0!</v>
      </c>
      <c r="C8" s="115" t="e">
        <f>CPP!D63/CPP!D7</f>
        <v>#DIV/0!</v>
      </c>
      <c r="D8" s="115" t="e">
        <f>CPP!E63/CPP!E7</f>
        <v>#DIV/0!</v>
      </c>
      <c r="E8" s="115" t="e">
        <f>CPP!F63/CPP!F7</f>
        <v>#DIV/0!</v>
      </c>
      <c r="F8" s="115" t="e">
        <f>CPP!G63/CPP!G7</f>
        <v>#DIV/0!</v>
      </c>
      <c r="G8" s="115" t="e">
        <f>CPP!H63/CPP!H7</f>
        <v>#DIV/0!</v>
      </c>
      <c r="H8" s="115" t="e">
        <f>CPP!I63/CPP!I7</f>
        <v>#DIV/0!</v>
      </c>
      <c r="I8" s="115" t="e">
        <f>CPP!J63/CPP!J7</f>
        <v>#DIV/0!</v>
      </c>
      <c r="J8" s="115" t="e">
        <f>CPP!K63/CPP!K7</f>
        <v>#DIV/0!</v>
      </c>
      <c r="K8" s="115" t="e">
        <f>CPP!L63/CPP!L7</f>
        <v>#DIV/0!</v>
      </c>
      <c r="L8" s="115" t="e">
        <f>CPP!M63/CPP!M7</f>
        <v>#DIV/0!</v>
      </c>
      <c r="M8" s="115" t="e">
        <f>CPP!N63/CPP!N7</f>
        <v>#DIV/0!</v>
      </c>
      <c r="N8" s="115" t="e">
        <f>CPP!O63/CPP!O7</f>
        <v>#DIV/0!</v>
      </c>
      <c r="O8" s="115" t="e">
        <f>CPP!P63/CPP!P7</f>
        <v>#DIV/0!</v>
      </c>
    </row>
    <row r="9" spans="1:15" ht="26" x14ac:dyDescent="0.3">
      <c r="A9" s="23" t="s">
        <v>325</v>
      </c>
      <c r="B9" s="115" t="e">
        <f>CPP!C63/CPP!C57</f>
        <v>#DIV/0!</v>
      </c>
      <c r="C9" s="115" t="e">
        <f>CPP!D63/CPP!D57</f>
        <v>#DIV/0!</v>
      </c>
      <c r="D9" s="115" t="e">
        <f>CPP!E63/CPP!E57</f>
        <v>#DIV/0!</v>
      </c>
      <c r="E9" s="115" t="e">
        <f>CPP!F63/CPP!F57</f>
        <v>#DIV/0!</v>
      </c>
      <c r="F9" s="115" t="e">
        <f>CPP!G63/CPP!G57</f>
        <v>#DIV/0!</v>
      </c>
      <c r="G9" s="115" t="e">
        <f>CPP!H63/CPP!H57</f>
        <v>#DIV/0!</v>
      </c>
      <c r="H9" s="115" t="e">
        <f>CPP!I63/CPP!I57</f>
        <v>#DIV/0!</v>
      </c>
      <c r="I9" s="115" t="e">
        <f>CPP!J63/CPP!J57</f>
        <v>#DIV/0!</v>
      </c>
      <c r="J9" s="115" t="e">
        <f>CPP!K63/CPP!K57</f>
        <v>#DIV/0!</v>
      </c>
      <c r="K9" s="115" t="e">
        <f>CPP!L63/CPP!L57</f>
        <v>#DIV/0!</v>
      </c>
      <c r="L9" s="115" t="e">
        <f>CPP!M63/CPP!M57</f>
        <v>#DIV/0!</v>
      </c>
      <c r="M9" s="115" t="e">
        <f>CPP!N63/CPP!N57</f>
        <v>#DIV/0!</v>
      </c>
      <c r="N9" s="115" t="e">
        <f>CPP!O63/CPP!O57</f>
        <v>#DIV/0!</v>
      </c>
      <c r="O9" s="115" t="e">
        <f>CPP!P63/CPP!P57</f>
        <v>#DIV/0!</v>
      </c>
    </row>
    <row r="10" spans="1:15" x14ac:dyDescent="0.3">
      <c r="A10" s="25"/>
      <c r="B10" s="11"/>
      <c r="C10" s="11"/>
      <c r="D10" s="11"/>
    </row>
    <row r="11" spans="1:15" x14ac:dyDescent="0.3">
      <c r="A11" s="25"/>
      <c r="B11" s="11"/>
      <c r="C11" s="11"/>
      <c r="D11" s="11"/>
    </row>
    <row r="12" spans="1:15" ht="30.5" customHeight="1" x14ac:dyDescent="0.3">
      <c r="A12" s="297" t="s">
        <v>318</v>
      </c>
      <c r="B12" s="297"/>
      <c r="C12" s="297"/>
      <c r="D12" s="297"/>
      <c r="E12" s="292" t="s">
        <v>319</v>
      </c>
      <c r="F12" s="292"/>
      <c r="G12" s="292"/>
      <c r="H12" s="292"/>
      <c r="I12" s="292"/>
      <c r="J12" s="292"/>
      <c r="K12" s="292"/>
      <c r="L12" s="292"/>
      <c r="M12" s="292"/>
      <c r="N12" s="292"/>
      <c r="O12" s="292"/>
    </row>
    <row r="13" spans="1:15" ht="17.5" x14ac:dyDescent="0.3">
      <c r="A13" s="298"/>
      <c r="B13" s="298"/>
      <c r="C13" s="298"/>
      <c r="D13" s="298"/>
      <c r="E13" s="22"/>
      <c r="F13" s="22"/>
      <c r="G13" s="22"/>
      <c r="H13" s="22"/>
      <c r="I13" s="22"/>
      <c r="J13" s="22"/>
      <c r="K13" s="22"/>
      <c r="L13" s="22"/>
      <c r="M13" s="22"/>
      <c r="N13" s="22"/>
      <c r="O13" s="22"/>
    </row>
    <row r="14" spans="1:15" x14ac:dyDescent="0.3">
      <c r="A14" s="86" t="s">
        <v>322</v>
      </c>
      <c r="B14" s="87" t="s">
        <v>206</v>
      </c>
      <c r="C14" s="87" t="s">
        <v>207</v>
      </c>
      <c r="D14" s="87" t="s">
        <v>208</v>
      </c>
      <c r="E14" s="87">
        <v>1</v>
      </c>
      <c r="F14" s="87">
        <v>2</v>
      </c>
      <c r="G14" s="87">
        <v>3</v>
      </c>
      <c r="H14" s="87">
        <v>4</v>
      </c>
      <c r="I14" s="87">
        <v>5</v>
      </c>
      <c r="J14" s="87">
        <v>6</v>
      </c>
      <c r="K14" s="87">
        <v>7</v>
      </c>
      <c r="L14" s="87">
        <v>8</v>
      </c>
      <c r="M14" s="87">
        <v>9</v>
      </c>
      <c r="N14" s="87">
        <v>10</v>
      </c>
      <c r="O14" s="87">
        <v>11</v>
      </c>
    </row>
    <row r="15" spans="1:15" ht="26" x14ac:dyDescent="0.3">
      <c r="A15" s="23" t="s">
        <v>321</v>
      </c>
      <c r="B15" s="115" t="e">
        <f>CPP!C122/CPP!C71</f>
        <v>#DIV/0!</v>
      </c>
      <c r="C15" s="115" t="e">
        <f>CPP!D122/CPP!D71</f>
        <v>#DIV/0!</v>
      </c>
      <c r="D15" s="115" t="e">
        <f>CPP!E122/CPP!E71</f>
        <v>#DIV/0!</v>
      </c>
      <c r="E15" s="115" t="e">
        <f>CPP!F122/CPP!F71</f>
        <v>#DIV/0!</v>
      </c>
      <c r="F15" s="115" t="e">
        <f>CPP!G122/CPP!G71</f>
        <v>#DIV/0!</v>
      </c>
      <c r="G15" s="115" t="e">
        <f>CPP!H122/CPP!H71</f>
        <v>#DIV/0!</v>
      </c>
      <c r="H15" s="115" t="e">
        <f>CPP!I122/CPP!I71</f>
        <v>#DIV/0!</v>
      </c>
      <c r="I15" s="115" t="e">
        <f>CPP!J122/CPP!J71</f>
        <v>#DIV/0!</v>
      </c>
      <c r="J15" s="115" t="e">
        <f>CPP!K122/CPP!K71</f>
        <v>#DIV/0!</v>
      </c>
      <c r="K15" s="115" t="e">
        <f>CPP!L122/CPP!L71</f>
        <v>#DIV/0!</v>
      </c>
      <c r="L15" s="115" t="e">
        <f>CPP!M122/CPP!M71</f>
        <v>#DIV/0!</v>
      </c>
      <c r="M15" s="115" t="e">
        <f>CPP!N122/CPP!N71</f>
        <v>#DIV/0!</v>
      </c>
      <c r="N15" s="115" t="e">
        <f>CPP!O122/CPP!O71</f>
        <v>#DIV/0!</v>
      </c>
      <c r="O15" s="115" t="e">
        <f>CPP!P122/CPP!P71</f>
        <v>#DIV/0!</v>
      </c>
    </row>
    <row r="16" spans="1:15" ht="26" x14ac:dyDescent="0.3">
      <c r="A16" s="23" t="s">
        <v>323</v>
      </c>
      <c r="B16" s="115" t="e">
        <f>Bilant!B202/Bilant!B206</f>
        <v>#DIV/0!</v>
      </c>
      <c r="C16" s="115" t="e">
        <f>Bilant!C202/Bilant!C206</f>
        <v>#DIV/0!</v>
      </c>
      <c r="D16" s="115" t="e">
        <f>Bilant!D202/Bilant!D206</f>
        <v>#DIV/0!</v>
      </c>
      <c r="E16" s="115" t="e">
        <f>Bilant!E202/Bilant!E206</f>
        <v>#DIV/0!</v>
      </c>
      <c r="F16" s="115" t="e">
        <f>Bilant!F202/Bilant!F206</f>
        <v>#DIV/0!</v>
      </c>
      <c r="G16" s="115" t="e">
        <f>Bilant!G202/Bilant!G206</f>
        <v>#DIV/0!</v>
      </c>
      <c r="H16" s="115" t="e">
        <f>Bilant!H202/Bilant!H206</f>
        <v>#DIV/0!</v>
      </c>
      <c r="I16" s="115" t="e">
        <f>Bilant!I202/Bilant!I206</f>
        <v>#DIV/0!</v>
      </c>
      <c r="J16" s="115" t="e">
        <f>Bilant!J202/Bilant!J206</f>
        <v>#DIV/0!</v>
      </c>
      <c r="K16" s="115" t="e">
        <f>Bilant!K202/Bilant!K206</f>
        <v>#DIV/0!</v>
      </c>
      <c r="L16" s="115" t="e">
        <f>Bilant!L202/Bilant!L206</f>
        <v>#DIV/0!</v>
      </c>
      <c r="M16" s="115" t="e">
        <f>Bilant!M202/Bilant!M206</f>
        <v>#DIV/0!</v>
      </c>
      <c r="N16" s="115" t="e">
        <f>Bilant!N202/Bilant!N206</f>
        <v>#DIV/0!</v>
      </c>
      <c r="O16" s="115" t="e">
        <f>Bilant!O202/Bilant!O206</f>
        <v>#DIV/0!</v>
      </c>
    </row>
    <row r="17" spans="1:15" ht="26" x14ac:dyDescent="0.3">
      <c r="A17" s="23" t="s">
        <v>324</v>
      </c>
      <c r="B17" s="115" t="e">
        <f>Bilant!B199/(Bilant!B135+Bilant!B146+Bilant!B147)</f>
        <v>#DIV/0!</v>
      </c>
      <c r="C17" s="115" t="e">
        <f>Bilant!C199/(Bilant!C135+Bilant!C146+Bilant!C147)</f>
        <v>#DIV/0!</v>
      </c>
      <c r="D17" s="115" t="e">
        <f>Bilant!D199/(Bilant!D135+Bilant!D146+Bilant!D147)</f>
        <v>#DIV/0!</v>
      </c>
      <c r="E17" s="115" t="e">
        <f>Bilant!E199/(Bilant!E135+Bilant!E146+Bilant!E147)</f>
        <v>#DIV/0!</v>
      </c>
      <c r="F17" s="115" t="e">
        <f>Bilant!F199/(Bilant!F135+Bilant!F146+Bilant!F147)</f>
        <v>#DIV/0!</v>
      </c>
      <c r="G17" s="115" t="e">
        <f>Bilant!G199/(Bilant!G135+Bilant!G146+Bilant!G147)</f>
        <v>#DIV/0!</v>
      </c>
      <c r="H17" s="115" t="e">
        <f>Bilant!H199/(Bilant!H135+Bilant!H146+Bilant!H147)</f>
        <v>#DIV/0!</v>
      </c>
      <c r="I17" s="115" t="e">
        <f>Bilant!I199/(Bilant!I135+Bilant!I146+Bilant!I147)</f>
        <v>#DIV/0!</v>
      </c>
      <c r="J17" s="115" t="e">
        <f>Bilant!J199/(Bilant!J135+Bilant!J146+Bilant!J147)</f>
        <v>#DIV/0!</v>
      </c>
      <c r="K17" s="115" t="e">
        <f>Bilant!K199/(Bilant!K135+Bilant!K146+Bilant!K147)</f>
        <v>#DIV/0!</v>
      </c>
      <c r="L17" s="115" t="e">
        <f>Bilant!L199/(Bilant!L135+Bilant!L146+Bilant!L147)</f>
        <v>#DIV/0!</v>
      </c>
      <c r="M17" s="115" t="e">
        <f>Bilant!M199/(Bilant!M135+Bilant!M146+Bilant!M147)</f>
        <v>#DIV/0!</v>
      </c>
      <c r="N17" s="115" t="e">
        <f>Bilant!N199/(Bilant!N135+Bilant!N146+Bilant!N147)</f>
        <v>#DIV/0!</v>
      </c>
      <c r="O17" s="115" t="e">
        <f>Bilant!O199/(Bilant!O135+Bilant!O146+Bilant!O147)</f>
        <v>#DIV/0!</v>
      </c>
    </row>
    <row r="18" spans="1:15" ht="26" x14ac:dyDescent="0.3">
      <c r="A18" s="23" t="s">
        <v>327</v>
      </c>
      <c r="B18" s="115" t="e">
        <f>CPP!C127/CPP!C71</f>
        <v>#DIV/0!</v>
      </c>
      <c r="C18" s="115" t="e">
        <f>CPP!D127/CPP!D71</f>
        <v>#DIV/0!</v>
      </c>
      <c r="D18" s="115" t="e">
        <f>CPP!E127/CPP!E71</f>
        <v>#DIV/0!</v>
      </c>
      <c r="E18" s="115" t="e">
        <f>CPP!F127/CPP!F71</f>
        <v>#DIV/0!</v>
      </c>
      <c r="F18" s="115" t="e">
        <f>CPP!G127/CPP!G71</f>
        <v>#DIV/0!</v>
      </c>
      <c r="G18" s="115" t="e">
        <f>CPP!H127/CPP!H71</f>
        <v>#DIV/0!</v>
      </c>
      <c r="H18" s="115" t="e">
        <f>CPP!I127/CPP!I71</f>
        <v>#DIV/0!</v>
      </c>
      <c r="I18" s="115" t="e">
        <f>CPP!J127/CPP!J71</f>
        <v>#DIV/0!</v>
      </c>
      <c r="J18" s="115" t="e">
        <f>CPP!K127/CPP!K71</f>
        <v>#DIV/0!</v>
      </c>
      <c r="K18" s="115" t="e">
        <f>CPP!L127/CPP!L71</f>
        <v>#DIV/0!</v>
      </c>
      <c r="L18" s="115" t="e">
        <f>CPP!M127/CPP!M71</f>
        <v>#DIV/0!</v>
      </c>
      <c r="M18" s="115" t="e">
        <f>CPP!N127/CPP!N71</f>
        <v>#DIV/0!</v>
      </c>
      <c r="N18" s="115" t="e">
        <f>CPP!O127/CPP!O71</f>
        <v>#DIV/0!</v>
      </c>
      <c r="O18" s="115" t="e">
        <f>CPP!P127/CPP!P71</f>
        <v>#DIV/0!</v>
      </c>
    </row>
    <row r="19" spans="1:15" ht="26" x14ac:dyDescent="0.3">
      <c r="A19" s="23" t="s">
        <v>325</v>
      </c>
      <c r="B19" s="115" t="e">
        <f>CPP!C127/CPP!C121</f>
        <v>#DIV/0!</v>
      </c>
      <c r="C19" s="115" t="e">
        <f>CPP!D127/CPP!D121</f>
        <v>#DIV/0!</v>
      </c>
      <c r="D19" s="115" t="e">
        <f>CPP!E127/CPP!E121</f>
        <v>#DIV/0!</v>
      </c>
      <c r="E19" s="115" t="e">
        <f>CPP!F127/CPP!F121</f>
        <v>#DIV/0!</v>
      </c>
      <c r="F19" s="115" t="e">
        <f>CPP!G127/CPP!G121</f>
        <v>#DIV/0!</v>
      </c>
      <c r="G19" s="115" t="e">
        <f>CPP!H127/CPP!H121</f>
        <v>#DIV/0!</v>
      </c>
      <c r="H19" s="115" t="e">
        <f>CPP!I127/CPP!I121</f>
        <v>#DIV/0!</v>
      </c>
      <c r="I19" s="115" t="e">
        <f>CPP!J127/CPP!J121</f>
        <v>#DIV/0!</v>
      </c>
      <c r="J19" s="115" t="e">
        <f>CPP!K127/CPP!K121</f>
        <v>#DIV/0!</v>
      </c>
      <c r="K19" s="115" t="e">
        <f>CPP!L127/CPP!L121</f>
        <v>#DIV/0!</v>
      </c>
      <c r="L19" s="115" t="e">
        <f>CPP!M127/CPP!M121</f>
        <v>#DIV/0!</v>
      </c>
      <c r="M19" s="115" t="e">
        <f>CPP!N127/CPP!N121</f>
        <v>#DIV/0!</v>
      </c>
      <c r="N19" s="115" t="e">
        <f>CPP!O127/CPP!O121</f>
        <v>#DIV/0!</v>
      </c>
      <c r="O19" s="115" t="e">
        <f>CPP!P127/CPP!P121</f>
        <v>#DIV/0!</v>
      </c>
    </row>
    <row r="20" spans="1:15" x14ac:dyDescent="0.3">
      <c r="A20" s="25"/>
      <c r="B20" s="11"/>
      <c r="C20" s="11"/>
      <c r="D20" s="11"/>
    </row>
    <row r="21" spans="1:15" x14ac:dyDescent="0.3">
      <c r="A21" s="25"/>
      <c r="B21" s="11"/>
      <c r="C21" s="11"/>
      <c r="D21" s="11"/>
    </row>
    <row r="22" spans="1:15" x14ac:dyDescent="0.3">
      <c r="A22" s="25"/>
      <c r="B22" s="11"/>
      <c r="C22" s="11"/>
      <c r="D22" s="11"/>
    </row>
    <row r="23" spans="1:15" x14ac:dyDescent="0.3">
      <c r="A23" s="25"/>
      <c r="B23" s="11"/>
      <c r="C23" s="11"/>
      <c r="D23" s="11"/>
    </row>
    <row r="24" spans="1:15" x14ac:dyDescent="0.3">
      <c r="A24" s="25"/>
      <c r="B24" s="11"/>
      <c r="C24" s="11"/>
      <c r="D24" s="11"/>
    </row>
    <row r="25" spans="1:15" x14ac:dyDescent="0.3">
      <c r="A25" s="25"/>
      <c r="B25" s="11"/>
      <c r="C25" s="11"/>
      <c r="D25" s="11"/>
    </row>
    <row r="26" spans="1:15" x14ac:dyDescent="0.3">
      <c r="A26" s="25"/>
      <c r="B26" s="11"/>
      <c r="C26" s="11"/>
      <c r="D26" s="11"/>
    </row>
    <row r="27" spans="1:15" x14ac:dyDescent="0.3">
      <c r="A27" s="25"/>
      <c r="B27" s="11"/>
      <c r="C27" s="11"/>
      <c r="D27" s="11"/>
    </row>
    <row r="28" spans="1:15" x14ac:dyDescent="0.3">
      <c r="A28" s="25"/>
      <c r="B28" s="11"/>
      <c r="C28" s="11"/>
      <c r="D28" s="11"/>
    </row>
    <row r="29" spans="1:15" x14ac:dyDescent="0.3">
      <c r="A29" s="25"/>
      <c r="B29" s="11"/>
      <c r="C29" s="11"/>
      <c r="D29" s="11"/>
    </row>
    <row r="30" spans="1:15" x14ac:dyDescent="0.3">
      <c r="A30" s="25"/>
      <c r="B30" s="11"/>
      <c r="C30" s="11"/>
      <c r="D30" s="11"/>
    </row>
    <row r="31" spans="1:15" x14ac:dyDescent="0.3">
      <c r="A31" s="25"/>
      <c r="B31" s="11"/>
      <c r="C31" s="11"/>
      <c r="D31" s="11"/>
    </row>
    <row r="32" spans="1:15" x14ac:dyDescent="0.3">
      <c r="A32" s="25"/>
      <c r="B32" s="11"/>
      <c r="C32" s="11"/>
      <c r="D32" s="11"/>
    </row>
    <row r="33" spans="1:4" x14ac:dyDescent="0.3">
      <c r="A33" s="25"/>
      <c r="B33" s="11"/>
      <c r="C33" s="11"/>
      <c r="D33" s="11"/>
    </row>
    <row r="34" spans="1:4" x14ac:dyDescent="0.3">
      <c r="A34" s="25"/>
      <c r="B34" s="11"/>
      <c r="C34" s="11"/>
      <c r="D34" s="11"/>
    </row>
    <row r="35" spans="1:4" x14ac:dyDescent="0.3">
      <c r="A35" s="25"/>
      <c r="B35" s="11"/>
      <c r="C35" s="11"/>
      <c r="D35" s="11"/>
    </row>
    <row r="36" spans="1:4" x14ac:dyDescent="0.3">
      <c r="A36" s="25"/>
      <c r="B36" s="11"/>
      <c r="C36" s="11"/>
      <c r="D36" s="11"/>
    </row>
    <row r="37" spans="1:4" x14ac:dyDescent="0.3">
      <c r="A37" s="25"/>
      <c r="B37" s="11"/>
      <c r="C37" s="11"/>
      <c r="D37" s="11"/>
    </row>
    <row r="38" spans="1:4" x14ac:dyDescent="0.3">
      <c r="A38" s="25"/>
      <c r="B38" s="11"/>
      <c r="C38" s="11"/>
      <c r="D38" s="11"/>
    </row>
    <row r="39" spans="1:4" x14ac:dyDescent="0.3">
      <c r="A39" s="25"/>
      <c r="B39" s="11"/>
      <c r="C39" s="11"/>
      <c r="D39" s="11"/>
    </row>
    <row r="40" spans="1:4" x14ac:dyDescent="0.3">
      <c r="A40" s="25"/>
      <c r="B40" s="11"/>
      <c r="C40" s="11"/>
      <c r="D40" s="11"/>
    </row>
    <row r="41" spans="1:4" x14ac:dyDescent="0.3">
      <c r="A41" s="25"/>
      <c r="B41" s="11"/>
      <c r="C41" s="11"/>
      <c r="D41" s="11"/>
    </row>
    <row r="42" spans="1:4" x14ac:dyDescent="0.3">
      <c r="A42" s="25"/>
      <c r="B42" s="11"/>
      <c r="C42" s="11"/>
      <c r="D42" s="11"/>
    </row>
    <row r="43" spans="1:4" x14ac:dyDescent="0.3">
      <c r="A43" s="25"/>
      <c r="B43" s="11"/>
      <c r="C43" s="11"/>
      <c r="D43" s="11"/>
    </row>
    <row r="44" spans="1:4" x14ac:dyDescent="0.3">
      <c r="A44" s="25"/>
      <c r="B44" s="11"/>
      <c r="C44" s="11"/>
      <c r="D44" s="11"/>
    </row>
    <row r="45" spans="1:4" x14ac:dyDescent="0.3">
      <c r="A45" s="25"/>
      <c r="B45" s="11"/>
      <c r="C45" s="11"/>
      <c r="D45" s="11"/>
    </row>
    <row r="46" spans="1:4" x14ac:dyDescent="0.3">
      <c r="A46" s="25"/>
      <c r="B46" s="11"/>
      <c r="C46" s="11"/>
      <c r="D46" s="11"/>
    </row>
    <row r="47" spans="1:4" x14ac:dyDescent="0.3">
      <c r="A47" s="25"/>
      <c r="B47" s="11"/>
      <c r="C47" s="11"/>
      <c r="D47" s="11"/>
    </row>
    <row r="48" spans="1:4" x14ac:dyDescent="0.3">
      <c r="A48" s="25"/>
      <c r="B48" s="11"/>
      <c r="C48" s="11"/>
      <c r="D48" s="11"/>
    </row>
    <row r="49" spans="1:4" x14ac:dyDescent="0.3">
      <c r="A49" s="25"/>
      <c r="B49" s="11"/>
      <c r="C49" s="11"/>
      <c r="D49" s="11"/>
    </row>
    <row r="50" spans="1:4" x14ac:dyDescent="0.3">
      <c r="A50" s="25"/>
      <c r="B50" s="11"/>
      <c r="C50" s="11"/>
      <c r="D50" s="11"/>
    </row>
    <row r="51" spans="1:4" x14ac:dyDescent="0.3">
      <c r="A51" s="25"/>
      <c r="B51" s="11"/>
      <c r="C51" s="11"/>
      <c r="D51" s="11"/>
    </row>
    <row r="52" spans="1:4" x14ac:dyDescent="0.3">
      <c r="A52" s="25"/>
      <c r="B52" s="11"/>
      <c r="C52" s="11"/>
      <c r="D52" s="11"/>
    </row>
    <row r="53" spans="1:4" x14ac:dyDescent="0.3">
      <c r="A53" s="25"/>
      <c r="B53" s="11"/>
      <c r="C53" s="11"/>
      <c r="D53" s="11"/>
    </row>
    <row r="54" spans="1:4" x14ac:dyDescent="0.3">
      <c r="A54" s="25"/>
      <c r="B54" s="11"/>
      <c r="C54" s="11"/>
      <c r="D54" s="11"/>
    </row>
    <row r="55" spans="1:4" x14ac:dyDescent="0.3">
      <c r="A55" s="25"/>
      <c r="B55" s="11"/>
      <c r="C55" s="11"/>
      <c r="D55" s="11"/>
    </row>
    <row r="56" spans="1:4" x14ac:dyDescent="0.3">
      <c r="A56" s="25"/>
      <c r="B56" s="11"/>
      <c r="C56" s="11"/>
      <c r="D56" s="11"/>
    </row>
    <row r="57" spans="1:4" x14ac:dyDescent="0.3">
      <c r="A57" s="25"/>
      <c r="B57" s="11"/>
      <c r="C57" s="11"/>
      <c r="D57" s="11"/>
    </row>
    <row r="58" spans="1:4" x14ac:dyDescent="0.3">
      <c r="A58" s="25"/>
      <c r="B58" s="11"/>
      <c r="C58" s="11"/>
      <c r="D58" s="11"/>
    </row>
    <row r="59" spans="1:4" x14ac:dyDescent="0.3">
      <c r="A59" s="25"/>
      <c r="B59" s="11"/>
      <c r="C59" s="11"/>
      <c r="D59" s="11"/>
    </row>
    <row r="60" spans="1:4" x14ac:dyDescent="0.3">
      <c r="A60" s="25"/>
      <c r="B60" s="11"/>
      <c r="C60" s="11"/>
      <c r="D60" s="11"/>
    </row>
    <row r="61" spans="1:4" x14ac:dyDescent="0.3">
      <c r="A61" s="25"/>
      <c r="B61" s="11"/>
      <c r="C61" s="11"/>
      <c r="D61" s="11"/>
    </row>
    <row r="62" spans="1:4" x14ac:dyDescent="0.3">
      <c r="A62" s="25"/>
      <c r="B62" s="11"/>
      <c r="C62" s="11"/>
      <c r="D62" s="11"/>
    </row>
    <row r="63" spans="1:4" x14ac:dyDescent="0.3">
      <c r="A63" s="25"/>
      <c r="B63" s="11"/>
      <c r="C63" s="11"/>
      <c r="D63" s="11"/>
    </row>
    <row r="64" spans="1:4" x14ac:dyDescent="0.3">
      <c r="A64" s="25"/>
      <c r="B64" s="11"/>
      <c r="C64" s="11"/>
      <c r="D64" s="11"/>
    </row>
    <row r="65" spans="1:4" x14ac:dyDescent="0.3">
      <c r="A65" s="25"/>
      <c r="B65" s="11"/>
      <c r="C65" s="11"/>
      <c r="D65" s="11"/>
    </row>
    <row r="66" spans="1:4" x14ac:dyDescent="0.3">
      <c r="A66" s="25"/>
      <c r="B66" s="11"/>
      <c r="C66" s="11"/>
      <c r="D66" s="11"/>
    </row>
    <row r="67" spans="1:4" x14ac:dyDescent="0.3">
      <c r="A67" s="25"/>
      <c r="B67" s="11"/>
      <c r="C67" s="11"/>
      <c r="D67" s="11"/>
    </row>
    <row r="68" spans="1:4" x14ac:dyDescent="0.3">
      <c r="A68" s="25"/>
      <c r="B68" s="11"/>
      <c r="C68" s="11"/>
      <c r="D68" s="11"/>
    </row>
    <row r="69" spans="1:4" x14ac:dyDescent="0.3">
      <c r="A69" s="25"/>
      <c r="B69" s="11"/>
      <c r="C69" s="11"/>
      <c r="D69" s="11"/>
    </row>
    <row r="70" spans="1:4" x14ac:dyDescent="0.3">
      <c r="A70" s="25"/>
      <c r="B70" s="11"/>
      <c r="C70" s="11"/>
      <c r="D70" s="11"/>
    </row>
    <row r="71" spans="1:4" x14ac:dyDescent="0.3">
      <c r="A71" s="25"/>
      <c r="B71" s="11"/>
      <c r="C71" s="11"/>
      <c r="D71" s="11"/>
    </row>
    <row r="72" spans="1:4" x14ac:dyDescent="0.3">
      <c r="A72" s="25"/>
      <c r="B72" s="11"/>
      <c r="C72" s="11"/>
      <c r="D72" s="11"/>
    </row>
    <row r="73" spans="1:4" x14ac:dyDescent="0.3">
      <c r="A73" s="25"/>
      <c r="B73" s="11"/>
      <c r="C73" s="11"/>
      <c r="D73" s="11"/>
    </row>
    <row r="74" spans="1:4" x14ac:dyDescent="0.3">
      <c r="A74" s="25"/>
      <c r="B74" s="11"/>
      <c r="C74" s="11"/>
      <c r="D74" s="11"/>
    </row>
    <row r="75" spans="1:4" x14ac:dyDescent="0.3">
      <c r="A75" s="25"/>
      <c r="B75" s="11"/>
      <c r="C75" s="11"/>
      <c r="D75" s="11"/>
    </row>
    <row r="76" spans="1:4" x14ac:dyDescent="0.3">
      <c r="A76" s="25"/>
      <c r="B76" s="11"/>
      <c r="C76" s="11"/>
      <c r="D76" s="11"/>
    </row>
    <row r="77" spans="1:4" x14ac:dyDescent="0.3">
      <c r="A77" s="25"/>
      <c r="B77" s="11"/>
      <c r="C77" s="11"/>
      <c r="D77" s="11"/>
    </row>
    <row r="78" spans="1:4" x14ac:dyDescent="0.3">
      <c r="A78" s="25"/>
      <c r="B78" s="11"/>
      <c r="C78" s="11"/>
      <c r="D78" s="11"/>
    </row>
    <row r="79" spans="1:4" x14ac:dyDescent="0.3">
      <c r="A79" s="25"/>
      <c r="B79" s="11"/>
      <c r="C79" s="11"/>
      <c r="D79" s="11"/>
    </row>
    <row r="80" spans="1:4" x14ac:dyDescent="0.3">
      <c r="A80" s="25"/>
      <c r="B80" s="11"/>
      <c r="C80" s="11"/>
      <c r="D80" s="11"/>
    </row>
    <row r="81" spans="1:4" x14ac:dyDescent="0.3">
      <c r="A81" s="25"/>
      <c r="B81" s="11"/>
      <c r="C81" s="11"/>
      <c r="D81" s="11"/>
    </row>
    <row r="82" spans="1:4" x14ac:dyDescent="0.3">
      <c r="A82" s="25"/>
      <c r="B82" s="11"/>
      <c r="C82" s="11"/>
      <c r="D82" s="11"/>
    </row>
    <row r="83" spans="1:4" x14ac:dyDescent="0.3">
      <c r="A83" s="25"/>
      <c r="B83" s="11"/>
      <c r="C83" s="11"/>
      <c r="D83" s="11"/>
    </row>
    <row r="84" spans="1:4" x14ac:dyDescent="0.3">
      <c r="A84" s="25"/>
      <c r="B84" s="11"/>
      <c r="C84" s="11"/>
      <c r="D84" s="11"/>
    </row>
    <row r="85" spans="1:4" x14ac:dyDescent="0.3">
      <c r="A85" s="25"/>
      <c r="B85" s="11"/>
      <c r="C85" s="11"/>
      <c r="D85" s="11"/>
    </row>
    <row r="86" spans="1:4" x14ac:dyDescent="0.3">
      <c r="A86" s="25"/>
      <c r="B86" s="11"/>
      <c r="C86" s="11"/>
      <c r="D86" s="11"/>
    </row>
    <row r="87" spans="1:4" x14ac:dyDescent="0.3">
      <c r="A87" s="25"/>
      <c r="B87" s="11"/>
      <c r="C87" s="11"/>
      <c r="D87" s="11"/>
    </row>
    <row r="88" spans="1:4" x14ac:dyDescent="0.3">
      <c r="A88" s="25"/>
      <c r="B88" s="11"/>
      <c r="C88" s="11"/>
      <c r="D88" s="11"/>
    </row>
    <row r="89" spans="1:4" x14ac:dyDescent="0.3">
      <c r="A89" s="25"/>
      <c r="B89" s="11"/>
      <c r="C89" s="11"/>
      <c r="D89" s="11"/>
    </row>
    <row r="90" spans="1:4" x14ac:dyDescent="0.3">
      <c r="A90" s="25"/>
      <c r="B90" s="11"/>
      <c r="C90" s="11"/>
      <c r="D90" s="11"/>
    </row>
    <row r="91" spans="1:4" x14ac:dyDescent="0.3">
      <c r="A91" s="25"/>
      <c r="B91" s="11"/>
      <c r="C91" s="11"/>
      <c r="D91" s="11"/>
    </row>
    <row r="92" spans="1:4" x14ac:dyDescent="0.3">
      <c r="A92" s="25"/>
      <c r="B92" s="11"/>
      <c r="C92" s="11"/>
      <c r="D92" s="11"/>
    </row>
    <row r="93" spans="1:4" x14ac:dyDescent="0.3">
      <c r="A93" s="25"/>
      <c r="B93" s="11"/>
      <c r="C93" s="11"/>
      <c r="D93" s="11"/>
    </row>
    <row r="94" spans="1:4" x14ac:dyDescent="0.3">
      <c r="A94" s="25"/>
      <c r="B94" s="11"/>
      <c r="C94" s="11"/>
      <c r="D94" s="11"/>
    </row>
    <row r="95" spans="1:4" x14ac:dyDescent="0.3">
      <c r="A95" s="25"/>
      <c r="B95" s="11"/>
      <c r="C95" s="11"/>
      <c r="D95" s="11"/>
    </row>
    <row r="96" spans="1:4" x14ac:dyDescent="0.3">
      <c r="A96" s="25"/>
      <c r="B96" s="11"/>
      <c r="C96" s="11"/>
      <c r="D96" s="11"/>
    </row>
    <row r="97" spans="1:4" x14ac:dyDescent="0.3">
      <c r="A97" s="25"/>
      <c r="B97" s="11"/>
      <c r="C97" s="11"/>
      <c r="D97" s="11"/>
    </row>
    <row r="98" spans="1:4" x14ac:dyDescent="0.3">
      <c r="A98" s="25"/>
      <c r="B98" s="11"/>
      <c r="C98" s="11"/>
      <c r="D98" s="11"/>
    </row>
    <row r="99" spans="1:4" x14ac:dyDescent="0.3">
      <c r="A99" s="25"/>
      <c r="B99" s="11"/>
      <c r="C99" s="11"/>
      <c r="D99" s="11"/>
    </row>
    <row r="100" spans="1:4" x14ac:dyDescent="0.3">
      <c r="A100" s="25"/>
      <c r="B100" s="11"/>
      <c r="C100" s="11"/>
      <c r="D100" s="11"/>
    </row>
    <row r="101" spans="1:4" x14ac:dyDescent="0.3">
      <c r="A101" s="25"/>
      <c r="B101" s="11"/>
      <c r="C101" s="11"/>
      <c r="D101" s="11"/>
    </row>
    <row r="102" spans="1:4" x14ac:dyDescent="0.3">
      <c r="A102" s="25"/>
      <c r="B102" s="11"/>
      <c r="C102" s="11"/>
      <c r="D102" s="11"/>
    </row>
    <row r="103" spans="1:4" x14ac:dyDescent="0.3">
      <c r="A103" s="25"/>
      <c r="B103" s="11"/>
      <c r="C103" s="11"/>
      <c r="D103" s="11"/>
    </row>
    <row r="104" spans="1:4" x14ac:dyDescent="0.3">
      <c r="A104" s="25"/>
      <c r="B104" s="11"/>
      <c r="C104" s="11"/>
      <c r="D104" s="11"/>
    </row>
    <row r="105" spans="1:4" x14ac:dyDescent="0.3">
      <c r="A105" s="25"/>
      <c r="B105" s="11"/>
      <c r="C105" s="11"/>
      <c r="D105" s="11"/>
    </row>
    <row r="106" spans="1:4" x14ac:dyDescent="0.3">
      <c r="A106" s="25"/>
      <c r="B106" s="11"/>
      <c r="C106" s="11"/>
      <c r="D106" s="11"/>
    </row>
    <row r="107" spans="1:4" x14ac:dyDescent="0.3">
      <c r="A107" s="25"/>
      <c r="B107" s="11"/>
      <c r="C107" s="11"/>
      <c r="D107" s="11"/>
    </row>
    <row r="108" spans="1:4" x14ac:dyDescent="0.3">
      <c r="A108" s="25"/>
      <c r="B108" s="11"/>
      <c r="C108" s="11"/>
      <c r="D108" s="11"/>
    </row>
    <row r="109" spans="1:4" x14ac:dyDescent="0.3">
      <c r="A109" s="25"/>
      <c r="B109" s="11"/>
      <c r="C109" s="11"/>
      <c r="D109" s="11"/>
    </row>
    <row r="110" spans="1:4" x14ac:dyDescent="0.3">
      <c r="A110" s="25"/>
      <c r="B110" s="11"/>
      <c r="C110" s="11"/>
      <c r="D110" s="11"/>
    </row>
    <row r="111" spans="1:4" x14ac:dyDescent="0.3">
      <c r="A111" s="25"/>
      <c r="B111" s="11"/>
      <c r="C111" s="11"/>
      <c r="D111" s="11"/>
    </row>
    <row r="112" spans="1:4" x14ac:dyDescent="0.3">
      <c r="A112" s="25"/>
      <c r="B112" s="11"/>
      <c r="C112" s="11"/>
      <c r="D112" s="11"/>
    </row>
    <row r="113" spans="1:4" x14ac:dyDescent="0.3">
      <c r="A113" s="25"/>
      <c r="B113" s="11"/>
      <c r="C113" s="11"/>
      <c r="D113" s="11"/>
    </row>
    <row r="114" spans="1:4" x14ac:dyDescent="0.3">
      <c r="A114" s="25"/>
      <c r="B114" s="11"/>
      <c r="C114" s="11"/>
      <c r="D114" s="11"/>
    </row>
    <row r="115" spans="1:4" x14ac:dyDescent="0.3">
      <c r="A115" s="25"/>
      <c r="B115" s="11"/>
      <c r="C115" s="11"/>
      <c r="D115" s="11"/>
    </row>
    <row r="116" spans="1:4" x14ac:dyDescent="0.3">
      <c r="A116" s="25"/>
      <c r="B116" s="11"/>
      <c r="C116" s="11"/>
      <c r="D116" s="11"/>
    </row>
    <row r="117" spans="1:4" x14ac:dyDescent="0.3">
      <c r="A117" s="25"/>
      <c r="B117" s="11"/>
      <c r="C117" s="11"/>
      <c r="D117" s="11"/>
    </row>
    <row r="118" spans="1:4" x14ac:dyDescent="0.3">
      <c r="A118" s="25"/>
      <c r="B118" s="11"/>
      <c r="C118" s="11"/>
      <c r="D118" s="11"/>
    </row>
    <row r="119" spans="1:4" x14ac:dyDescent="0.3">
      <c r="A119" s="25"/>
      <c r="B119" s="11"/>
      <c r="C119" s="11"/>
      <c r="D119" s="11"/>
    </row>
    <row r="120" spans="1:4" x14ac:dyDescent="0.3">
      <c r="A120" s="25"/>
      <c r="B120" s="11"/>
      <c r="C120" s="11"/>
      <c r="D120" s="11"/>
    </row>
    <row r="121" spans="1:4" x14ac:dyDescent="0.3">
      <c r="A121" s="25"/>
      <c r="B121" s="11"/>
      <c r="C121" s="11"/>
      <c r="D121" s="11"/>
    </row>
    <row r="122" spans="1:4" x14ac:dyDescent="0.3">
      <c r="A122" s="25"/>
      <c r="B122" s="11"/>
      <c r="C122" s="11"/>
      <c r="D122" s="11"/>
    </row>
    <row r="123" spans="1:4" x14ac:dyDescent="0.3">
      <c r="A123" s="25"/>
      <c r="B123" s="11"/>
      <c r="C123" s="11"/>
      <c r="D123" s="11"/>
    </row>
    <row r="124" spans="1:4" x14ac:dyDescent="0.3">
      <c r="A124" s="25"/>
      <c r="B124" s="11"/>
      <c r="C124" s="11"/>
      <c r="D124" s="11"/>
    </row>
  </sheetData>
  <mergeCells count="7">
    <mergeCell ref="A1:O1"/>
    <mergeCell ref="A12:D12"/>
    <mergeCell ref="E12:O12"/>
    <mergeCell ref="A13:D13"/>
    <mergeCell ref="A2:D2"/>
    <mergeCell ref="A3:D3"/>
    <mergeCell ref="E2:O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4"/>
  <sheetViews>
    <sheetView workbookViewId="0">
      <selection activeCell="A8" sqref="A8:N8"/>
    </sheetView>
  </sheetViews>
  <sheetFormatPr defaultColWidth="9.09765625" defaultRowHeight="13" x14ac:dyDescent="0.3"/>
  <cols>
    <col min="1" max="1" width="4.3984375" style="174" customWidth="1"/>
    <col min="2" max="2" width="33" style="175" customWidth="1"/>
    <col min="3" max="3" width="10.3984375" style="176" customWidth="1"/>
    <col min="4" max="9" width="10.3984375" style="119" customWidth="1"/>
    <col min="10" max="16384" width="9.09765625" style="116"/>
  </cols>
  <sheetData>
    <row r="1" spans="1:14" x14ac:dyDescent="0.3">
      <c r="A1" s="329" t="s">
        <v>328</v>
      </c>
      <c r="B1" s="277"/>
      <c r="C1" s="277"/>
      <c r="D1" s="277"/>
      <c r="E1" s="277"/>
      <c r="F1" s="277"/>
      <c r="G1" s="277"/>
      <c r="H1" s="277"/>
      <c r="I1" s="277"/>
    </row>
    <row r="2" spans="1:14" x14ac:dyDescent="0.3">
      <c r="A2" s="104"/>
      <c r="B2" s="117"/>
      <c r="C2" s="118"/>
      <c r="D2" s="118"/>
      <c r="E2" s="118"/>
      <c r="F2" s="118"/>
      <c r="G2" s="118"/>
    </row>
    <row r="3" spans="1:14" ht="168.5" customHeight="1" x14ac:dyDescent="0.3">
      <c r="A3" s="116"/>
      <c r="B3" s="334" t="s">
        <v>329</v>
      </c>
      <c r="C3" s="334"/>
      <c r="D3" s="334"/>
      <c r="E3" s="334"/>
      <c r="F3" s="334"/>
      <c r="G3" s="334"/>
      <c r="H3" s="334"/>
      <c r="I3" s="334"/>
      <c r="J3" s="334"/>
      <c r="K3" s="334"/>
      <c r="L3" s="334"/>
      <c r="M3" s="334"/>
      <c r="N3" s="334"/>
    </row>
    <row r="4" spans="1:14" s="120" customFormat="1" ht="13.5" x14ac:dyDescent="0.3">
      <c r="A4" s="308" t="s">
        <v>330</v>
      </c>
      <c r="B4" s="309"/>
      <c r="C4" s="309"/>
      <c r="D4" s="309"/>
      <c r="E4" s="309"/>
      <c r="F4" s="309"/>
      <c r="G4" s="309"/>
      <c r="H4" s="309"/>
      <c r="I4" s="309"/>
      <c r="J4" s="309"/>
      <c r="K4" s="309"/>
      <c r="L4" s="309"/>
      <c r="M4" s="309"/>
      <c r="N4" s="309"/>
    </row>
    <row r="5" spans="1:14" s="120" customFormat="1" ht="13.5" customHeight="1" x14ac:dyDescent="0.3">
      <c r="A5" s="330" t="s">
        <v>331</v>
      </c>
      <c r="B5" s="331"/>
      <c r="C5" s="332" t="s">
        <v>205</v>
      </c>
      <c r="D5" s="306" t="s">
        <v>105</v>
      </c>
      <c r="E5" s="307"/>
      <c r="F5" s="307"/>
      <c r="G5" s="307"/>
      <c r="H5" s="307"/>
      <c r="I5" s="307"/>
      <c r="J5" s="307"/>
      <c r="K5" s="307"/>
      <c r="L5" s="307"/>
      <c r="M5" s="307"/>
      <c r="N5" s="307"/>
    </row>
    <row r="6" spans="1:14" s="122" customFormat="1" ht="13.5" x14ac:dyDescent="0.3">
      <c r="A6" s="324"/>
      <c r="B6" s="325"/>
      <c r="C6" s="333"/>
      <c r="D6" s="121" t="s">
        <v>332</v>
      </c>
      <c r="E6" s="121" t="s">
        <v>333</v>
      </c>
      <c r="F6" s="121" t="s">
        <v>334</v>
      </c>
      <c r="G6" s="121" t="s">
        <v>335</v>
      </c>
      <c r="H6" s="121" t="s">
        <v>336</v>
      </c>
      <c r="I6" s="121" t="s">
        <v>337</v>
      </c>
      <c r="J6" s="121" t="s">
        <v>411</v>
      </c>
      <c r="K6" s="121" t="s">
        <v>412</v>
      </c>
      <c r="L6" s="121" t="s">
        <v>413</v>
      </c>
      <c r="M6" s="121" t="s">
        <v>414</v>
      </c>
      <c r="N6" s="121" t="s">
        <v>415</v>
      </c>
    </row>
    <row r="7" spans="1:14" s="122" customFormat="1" ht="13.5" x14ac:dyDescent="0.3">
      <c r="A7" s="310" t="s">
        <v>338</v>
      </c>
      <c r="B7" s="311"/>
      <c r="C7" s="311"/>
      <c r="D7" s="311"/>
      <c r="E7" s="311"/>
      <c r="F7" s="311"/>
      <c r="G7" s="311"/>
      <c r="H7" s="311"/>
      <c r="I7" s="311"/>
      <c r="J7" s="311"/>
      <c r="K7" s="311"/>
      <c r="L7" s="311"/>
      <c r="M7" s="311"/>
      <c r="N7" s="311"/>
    </row>
    <row r="8" spans="1:14" s="122" customFormat="1" ht="13.5" customHeight="1" x14ac:dyDescent="0.3">
      <c r="A8" s="304" t="s">
        <v>339</v>
      </c>
      <c r="B8" s="305"/>
      <c r="C8" s="305"/>
      <c r="D8" s="305"/>
      <c r="E8" s="305"/>
      <c r="F8" s="305"/>
      <c r="G8" s="305"/>
      <c r="H8" s="305"/>
      <c r="I8" s="305"/>
      <c r="J8" s="305"/>
      <c r="K8" s="305"/>
      <c r="L8" s="305"/>
      <c r="M8" s="305"/>
      <c r="N8" s="305"/>
    </row>
    <row r="9" spans="1:14" s="120" customFormat="1" ht="13.5" x14ac:dyDescent="0.3">
      <c r="A9" s="123">
        <v>1</v>
      </c>
      <c r="B9" s="124" t="s">
        <v>340</v>
      </c>
      <c r="C9" s="125">
        <f>SUM(D9:I9)</f>
        <v>0</v>
      </c>
      <c r="D9" s="126">
        <v>0</v>
      </c>
      <c r="E9" s="126">
        <v>0</v>
      </c>
      <c r="F9" s="126">
        <v>0</v>
      </c>
      <c r="G9" s="126">
        <v>0</v>
      </c>
      <c r="H9" s="126">
        <v>0</v>
      </c>
      <c r="I9" s="126">
        <v>0</v>
      </c>
      <c r="J9" s="126">
        <v>0</v>
      </c>
      <c r="K9" s="126">
        <v>0</v>
      </c>
      <c r="L9" s="126">
        <v>0</v>
      </c>
      <c r="M9" s="126">
        <v>0</v>
      </c>
      <c r="N9" s="126">
        <v>0</v>
      </c>
    </row>
    <row r="10" spans="1:14" s="120" customFormat="1" ht="13.5" x14ac:dyDescent="0.3">
      <c r="A10" s="123">
        <v>2</v>
      </c>
      <c r="B10" s="124" t="s">
        <v>341</v>
      </c>
      <c r="C10" s="125">
        <f>SUM(D10:I10)</f>
        <v>0</v>
      </c>
      <c r="D10" s="126">
        <v>0</v>
      </c>
      <c r="E10" s="126">
        <v>0</v>
      </c>
      <c r="F10" s="126">
        <v>0</v>
      </c>
      <c r="G10" s="126">
        <v>0</v>
      </c>
      <c r="H10" s="126">
        <v>0</v>
      </c>
      <c r="I10" s="126">
        <v>0</v>
      </c>
      <c r="J10" s="126">
        <v>0</v>
      </c>
      <c r="K10" s="126">
        <v>0</v>
      </c>
      <c r="L10" s="126">
        <v>0</v>
      </c>
      <c r="M10" s="126">
        <v>0</v>
      </c>
      <c r="N10" s="126">
        <v>0</v>
      </c>
    </row>
    <row r="11" spans="1:14" s="120" customFormat="1" ht="13.5" x14ac:dyDescent="0.3">
      <c r="A11" s="123">
        <v>3</v>
      </c>
      <c r="B11" s="124" t="s">
        <v>342</v>
      </c>
      <c r="C11" s="125">
        <f>SUM(D11:I11)</f>
        <v>0</v>
      </c>
      <c r="D11" s="126">
        <v>0</v>
      </c>
      <c r="E11" s="126">
        <v>0</v>
      </c>
      <c r="F11" s="126">
        <v>0</v>
      </c>
      <c r="G11" s="126">
        <v>0</v>
      </c>
      <c r="H11" s="126">
        <v>0</v>
      </c>
      <c r="I11" s="126">
        <v>0</v>
      </c>
      <c r="J11" s="126">
        <v>0</v>
      </c>
      <c r="K11" s="126">
        <v>0</v>
      </c>
      <c r="L11" s="126">
        <v>0</v>
      </c>
      <c r="M11" s="126">
        <v>0</v>
      </c>
      <c r="N11" s="126">
        <v>0</v>
      </c>
    </row>
    <row r="12" spans="1:14" s="129" customFormat="1" ht="24" x14ac:dyDescent="0.3">
      <c r="A12" s="127"/>
      <c r="B12" s="128" t="s">
        <v>343</v>
      </c>
      <c r="C12" s="125">
        <f>SUM(D12:I12)</f>
        <v>0</v>
      </c>
      <c r="D12" s="125">
        <f t="shared" ref="D12:I12" si="0">D9+D10+D11</f>
        <v>0</v>
      </c>
      <c r="E12" s="125">
        <f t="shared" si="0"/>
        <v>0</v>
      </c>
      <c r="F12" s="125">
        <f t="shared" si="0"/>
        <v>0</v>
      </c>
      <c r="G12" s="125">
        <f t="shared" si="0"/>
        <v>0</v>
      </c>
      <c r="H12" s="125">
        <f t="shared" si="0"/>
        <v>0</v>
      </c>
      <c r="I12" s="125">
        <f t="shared" si="0"/>
        <v>0</v>
      </c>
      <c r="J12" s="125">
        <f t="shared" ref="J12:N12" si="1">J9+J10+J11</f>
        <v>0</v>
      </c>
      <c r="K12" s="125">
        <f t="shared" si="1"/>
        <v>0</v>
      </c>
      <c r="L12" s="125">
        <f t="shared" si="1"/>
        <v>0</v>
      </c>
      <c r="M12" s="125">
        <f t="shared" si="1"/>
        <v>0</v>
      </c>
      <c r="N12" s="125">
        <f t="shared" si="1"/>
        <v>0</v>
      </c>
    </row>
    <row r="13" spans="1:14" s="129" customFormat="1" ht="13.5" x14ac:dyDescent="0.3">
      <c r="A13" s="310" t="s">
        <v>344</v>
      </c>
      <c r="B13" s="311"/>
      <c r="C13" s="311"/>
      <c r="D13" s="311"/>
      <c r="E13" s="311"/>
      <c r="F13" s="311"/>
      <c r="G13" s="311"/>
      <c r="H13" s="311"/>
      <c r="I13" s="311"/>
      <c r="J13" s="311"/>
      <c r="K13" s="311"/>
      <c r="L13" s="311"/>
      <c r="M13" s="311"/>
      <c r="N13" s="311"/>
    </row>
    <row r="14" spans="1:14" s="129" customFormat="1" ht="13.5" customHeight="1" x14ac:dyDescent="0.3">
      <c r="A14" s="312" t="s">
        <v>345</v>
      </c>
      <c r="B14" s="313"/>
      <c r="C14" s="313"/>
      <c r="D14" s="313"/>
      <c r="E14" s="313"/>
      <c r="F14" s="313"/>
      <c r="G14" s="313"/>
      <c r="H14" s="313"/>
      <c r="I14" s="313"/>
      <c r="J14" s="313"/>
      <c r="K14" s="313"/>
      <c r="L14" s="313"/>
      <c r="M14" s="313"/>
      <c r="N14" s="313"/>
    </row>
    <row r="15" spans="1:14" s="120" customFormat="1" ht="24" x14ac:dyDescent="0.3">
      <c r="A15" s="123">
        <v>5</v>
      </c>
      <c r="B15" s="130" t="s">
        <v>346</v>
      </c>
      <c r="C15" s="125">
        <f t="shared" ref="C15:C33" si="2">SUM(D15:I15)</f>
        <v>0</v>
      </c>
      <c r="D15" s="126">
        <v>0</v>
      </c>
      <c r="E15" s="126">
        <v>0</v>
      </c>
      <c r="F15" s="126">
        <v>0</v>
      </c>
      <c r="G15" s="126">
        <v>0</v>
      </c>
      <c r="H15" s="126">
        <v>0</v>
      </c>
      <c r="I15" s="126">
        <v>0</v>
      </c>
      <c r="J15" s="126">
        <v>0</v>
      </c>
      <c r="K15" s="126">
        <v>0</v>
      </c>
      <c r="L15" s="126">
        <v>0</v>
      </c>
      <c r="M15" s="126">
        <v>0</v>
      </c>
      <c r="N15" s="126">
        <v>0</v>
      </c>
    </row>
    <row r="16" spans="1:14" s="120" customFormat="1" ht="13.5" x14ac:dyDescent="0.3">
      <c r="A16" s="123">
        <v>6</v>
      </c>
      <c r="B16" s="130" t="s">
        <v>347</v>
      </c>
      <c r="C16" s="125">
        <f t="shared" si="2"/>
        <v>0</v>
      </c>
      <c r="D16" s="126">
        <v>0</v>
      </c>
      <c r="E16" s="126">
        <v>0</v>
      </c>
      <c r="F16" s="126">
        <v>0</v>
      </c>
      <c r="G16" s="126">
        <v>0</v>
      </c>
      <c r="H16" s="126">
        <v>0</v>
      </c>
      <c r="I16" s="126">
        <v>0</v>
      </c>
      <c r="J16" s="126">
        <v>0</v>
      </c>
      <c r="K16" s="126">
        <v>0</v>
      </c>
      <c r="L16" s="126">
        <v>0</v>
      </c>
      <c r="M16" s="126">
        <v>0</v>
      </c>
      <c r="N16" s="126">
        <v>0</v>
      </c>
    </row>
    <row r="17" spans="1:14" s="129" customFormat="1" ht="24" x14ac:dyDescent="0.3">
      <c r="A17" s="123">
        <v>7</v>
      </c>
      <c r="B17" s="124" t="s">
        <v>348</v>
      </c>
      <c r="C17" s="125">
        <f t="shared" si="2"/>
        <v>0</v>
      </c>
      <c r="D17" s="126">
        <v>0</v>
      </c>
      <c r="E17" s="126">
        <v>0</v>
      </c>
      <c r="F17" s="126">
        <v>0</v>
      </c>
      <c r="G17" s="126">
        <v>0</v>
      </c>
      <c r="H17" s="126">
        <v>0</v>
      </c>
      <c r="I17" s="126">
        <v>0</v>
      </c>
      <c r="J17" s="126">
        <v>0</v>
      </c>
      <c r="K17" s="126">
        <v>0</v>
      </c>
      <c r="L17" s="126">
        <v>0</v>
      </c>
      <c r="M17" s="126">
        <v>0</v>
      </c>
      <c r="N17" s="126">
        <v>0</v>
      </c>
    </row>
    <row r="18" spans="1:14" s="131" customFormat="1" ht="13.5" x14ac:dyDescent="0.3">
      <c r="A18" s="123">
        <v>8</v>
      </c>
      <c r="B18" s="124" t="s">
        <v>349</v>
      </c>
      <c r="C18" s="125">
        <f t="shared" si="2"/>
        <v>0</v>
      </c>
      <c r="D18" s="126">
        <v>0</v>
      </c>
      <c r="E18" s="126">
        <v>0</v>
      </c>
      <c r="F18" s="126">
        <v>0</v>
      </c>
      <c r="G18" s="126">
        <v>0</v>
      </c>
      <c r="H18" s="126">
        <v>0</v>
      </c>
      <c r="I18" s="126">
        <v>0</v>
      </c>
      <c r="J18" s="126">
        <v>0</v>
      </c>
      <c r="K18" s="126">
        <v>0</v>
      </c>
      <c r="L18" s="126">
        <v>0</v>
      </c>
      <c r="M18" s="126">
        <v>0</v>
      </c>
      <c r="N18" s="126">
        <v>0</v>
      </c>
    </row>
    <row r="19" spans="1:14" s="131" customFormat="1" ht="13.5" x14ac:dyDescent="0.3">
      <c r="A19" s="123">
        <v>9</v>
      </c>
      <c r="B19" s="124" t="s">
        <v>350</v>
      </c>
      <c r="C19" s="125">
        <f t="shared" si="2"/>
        <v>0</v>
      </c>
      <c r="D19" s="126">
        <v>0</v>
      </c>
      <c r="E19" s="126">
        <v>0</v>
      </c>
      <c r="F19" s="126">
        <v>0</v>
      </c>
      <c r="G19" s="126">
        <v>0</v>
      </c>
      <c r="H19" s="126">
        <v>0</v>
      </c>
      <c r="I19" s="126">
        <v>0</v>
      </c>
      <c r="J19" s="126">
        <v>0</v>
      </c>
      <c r="K19" s="126">
        <v>0</v>
      </c>
      <c r="L19" s="126">
        <v>0</v>
      </c>
      <c r="M19" s="126">
        <v>0</v>
      </c>
      <c r="N19" s="126">
        <v>0</v>
      </c>
    </row>
    <row r="20" spans="1:14" s="131" customFormat="1" ht="13.5" x14ac:dyDescent="0.3">
      <c r="A20" s="123">
        <v>10</v>
      </c>
      <c r="B20" s="124" t="s">
        <v>351</v>
      </c>
      <c r="C20" s="125">
        <f t="shared" si="2"/>
        <v>0</v>
      </c>
      <c r="D20" s="126">
        <v>0</v>
      </c>
      <c r="E20" s="126">
        <v>0</v>
      </c>
      <c r="F20" s="126">
        <v>0</v>
      </c>
      <c r="G20" s="126">
        <v>0</v>
      </c>
      <c r="H20" s="126">
        <v>0</v>
      </c>
      <c r="I20" s="126">
        <v>0</v>
      </c>
      <c r="J20" s="126">
        <v>0</v>
      </c>
      <c r="K20" s="126">
        <v>0</v>
      </c>
      <c r="L20" s="126">
        <v>0</v>
      </c>
      <c r="M20" s="126">
        <v>0</v>
      </c>
      <c r="N20" s="126">
        <v>0</v>
      </c>
    </row>
    <row r="21" spans="1:14" s="122" customFormat="1" ht="13.5" x14ac:dyDescent="0.3">
      <c r="A21" s="123"/>
      <c r="B21" s="128" t="s">
        <v>352</v>
      </c>
      <c r="C21" s="125">
        <f t="shared" si="2"/>
        <v>0</v>
      </c>
      <c r="D21" s="132">
        <f t="shared" ref="D21:I21" si="3">D15+D16+D17+D18+D19+D20</f>
        <v>0</v>
      </c>
      <c r="E21" s="132">
        <f t="shared" si="3"/>
        <v>0</v>
      </c>
      <c r="F21" s="132">
        <f t="shared" si="3"/>
        <v>0</v>
      </c>
      <c r="G21" s="132">
        <f t="shared" si="3"/>
        <v>0</v>
      </c>
      <c r="H21" s="132">
        <f t="shared" si="3"/>
        <v>0</v>
      </c>
      <c r="I21" s="132">
        <f t="shared" si="3"/>
        <v>0</v>
      </c>
      <c r="J21" s="132">
        <f t="shared" ref="J21:N21" si="4">J15+J16+J17+J18+J19+J20</f>
        <v>0</v>
      </c>
      <c r="K21" s="132">
        <f t="shared" si="4"/>
        <v>0</v>
      </c>
      <c r="L21" s="132">
        <f t="shared" si="4"/>
        <v>0</v>
      </c>
      <c r="M21" s="132">
        <f t="shared" si="4"/>
        <v>0</v>
      </c>
      <c r="N21" s="132">
        <f t="shared" si="4"/>
        <v>0</v>
      </c>
    </row>
    <row r="22" spans="1:14" s="122" customFormat="1" ht="13.5" x14ac:dyDescent="0.3">
      <c r="A22" s="123">
        <v>11</v>
      </c>
      <c r="B22" s="124" t="s">
        <v>353</v>
      </c>
      <c r="C22" s="125">
        <f t="shared" si="2"/>
        <v>0</v>
      </c>
      <c r="D22" s="126">
        <v>0</v>
      </c>
      <c r="E22" s="126">
        <v>0</v>
      </c>
      <c r="F22" s="126">
        <v>0</v>
      </c>
      <c r="G22" s="126">
        <v>0</v>
      </c>
      <c r="H22" s="126">
        <v>0</v>
      </c>
      <c r="I22" s="126">
        <v>0</v>
      </c>
      <c r="J22" s="126">
        <v>0</v>
      </c>
      <c r="K22" s="126">
        <v>0</v>
      </c>
      <c r="L22" s="126">
        <v>0</v>
      </c>
      <c r="M22" s="126">
        <v>0</v>
      </c>
      <c r="N22" s="126">
        <v>0</v>
      </c>
    </row>
    <row r="23" spans="1:14" s="122" customFormat="1" ht="13.5" x14ac:dyDescent="0.3">
      <c r="A23" s="133">
        <v>12</v>
      </c>
      <c r="B23" s="130" t="s">
        <v>354</v>
      </c>
      <c r="C23" s="125">
        <f t="shared" si="2"/>
        <v>0</v>
      </c>
      <c r="D23" s="126">
        <v>0</v>
      </c>
      <c r="E23" s="126">
        <v>0</v>
      </c>
      <c r="F23" s="126">
        <v>0</v>
      </c>
      <c r="G23" s="126">
        <v>0</v>
      </c>
      <c r="H23" s="126">
        <v>0</v>
      </c>
      <c r="I23" s="126">
        <v>0</v>
      </c>
      <c r="J23" s="126">
        <v>0</v>
      </c>
      <c r="K23" s="126">
        <v>0</v>
      </c>
      <c r="L23" s="126">
        <v>0</v>
      </c>
      <c r="M23" s="126">
        <v>0</v>
      </c>
      <c r="N23" s="126">
        <v>0</v>
      </c>
    </row>
    <row r="24" spans="1:14" s="129" customFormat="1" ht="13.5" x14ac:dyDescent="0.3">
      <c r="A24" s="123"/>
      <c r="B24" s="128" t="s">
        <v>355</v>
      </c>
      <c r="C24" s="125">
        <f t="shared" si="2"/>
        <v>0</v>
      </c>
      <c r="D24" s="134">
        <f t="shared" ref="D24:I24" si="5">D22+D23</f>
        <v>0</v>
      </c>
      <c r="E24" s="134">
        <f t="shared" si="5"/>
        <v>0</v>
      </c>
      <c r="F24" s="134">
        <f t="shared" si="5"/>
        <v>0</v>
      </c>
      <c r="G24" s="134">
        <f t="shared" si="5"/>
        <v>0</v>
      </c>
      <c r="H24" s="134">
        <f t="shared" si="5"/>
        <v>0</v>
      </c>
      <c r="I24" s="134">
        <f t="shared" si="5"/>
        <v>0</v>
      </c>
      <c r="J24" s="134">
        <f t="shared" ref="J24:N24" si="6">J22+J23</f>
        <v>0</v>
      </c>
      <c r="K24" s="134">
        <f t="shared" si="6"/>
        <v>0</v>
      </c>
      <c r="L24" s="134">
        <f t="shared" si="6"/>
        <v>0</v>
      </c>
      <c r="M24" s="134">
        <f t="shared" si="6"/>
        <v>0</v>
      </c>
      <c r="N24" s="134">
        <f t="shared" si="6"/>
        <v>0</v>
      </c>
    </row>
    <row r="25" spans="1:14" s="129" customFormat="1" ht="36" x14ac:dyDescent="0.3">
      <c r="A25" s="123">
        <v>13</v>
      </c>
      <c r="B25" s="130" t="s">
        <v>356</v>
      </c>
      <c r="C25" s="125">
        <f t="shared" si="2"/>
        <v>0</v>
      </c>
      <c r="D25" s="126">
        <v>0</v>
      </c>
      <c r="E25" s="126">
        <v>0</v>
      </c>
      <c r="F25" s="126">
        <v>0</v>
      </c>
      <c r="G25" s="126">
        <v>0</v>
      </c>
      <c r="H25" s="126">
        <v>0</v>
      </c>
      <c r="I25" s="126">
        <v>0</v>
      </c>
      <c r="J25" s="126">
        <v>0</v>
      </c>
      <c r="K25" s="126">
        <v>0</v>
      </c>
      <c r="L25" s="126">
        <v>0</v>
      </c>
      <c r="M25" s="126">
        <v>0</v>
      </c>
      <c r="N25" s="126">
        <v>0</v>
      </c>
    </row>
    <row r="26" spans="1:14" s="136" customFormat="1" ht="36" x14ac:dyDescent="0.3">
      <c r="A26" s="133">
        <v>14</v>
      </c>
      <c r="B26" s="135" t="s">
        <v>357</v>
      </c>
      <c r="C26" s="125">
        <f t="shared" si="2"/>
        <v>0</v>
      </c>
      <c r="D26" s="126">
        <v>0</v>
      </c>
      <c r="E26" s="126">
        <v>0</v>
      </c>
      <c r="F26" s="126">
        <v>0</v>
      </c>
      <c r="G26" s="126">
        <v>0</v>
      </c>
      <c r="H26" s="126">
        <v>0</v>
      </c>
      <c r="I26" s="126">
        <v>0</v>
      </c>
      <c r="J26" s="126">
        <v>0</v>
      </c>
      <c r="K26" s="126">
        <v>0</v>
      </c>
      <c r="L26" s="126">
        <v>0</v>
      </c>
      <c r="M26" s="126">
        <v>0</v>
      </c>
      <c r="N26" s="126">
        <v>0</v>
      </c>
    </row>
    <row r="27" spans="1:14" s="136" customFormat="1" ht="24" x14ac:dyDescent="0.3">
      <c r="A27" s="133"/>
      <c r="B27" s="135" t="s">
        <v>358</v>
      </c>
      <c r="C27" s="125">
        <f t="shared" si="2"/>
        <v>0</v>
      </c>
      <c r="D27" s="137">
        <f t="shared" ref="D27:I27" si="7">D21+D24+D25+D26</f>
        <v>0</v>
      </c>
      <c r="E27" s="137">
        <f t="shared" si="7"/>
        <v>0</v>
      </c>
      <c r="F27" s="137">
        <f t="shared" si="7"/>
        <v>0</v>
      </c>
      <c r="G27" s="137">
        <f t="shared" si="7"/>
        <v>0</v>
      </c>
      <c r="H27" s="137">
        <f t="shared" si="7"/>
        <v>0</v>
      </c>
      <c r="I27" s="137">
        <f t="shared" si="7"/>
        <v>0</v>
      </c>
      <c r="J27" s="137">
        <f t="shared" ref="J27:N27" si="8">J21+J24+J25+J26</f>
        <v>0</v>
      </c>
      <c r="K27" s="137">
        <f t="shared" si="8"/>
        <v>0</v>
      </c>
      <c r="L27" s="137">
        <f t="shared" si="8"/>
        <v>0</v>
      </c>
      <c r="M27" s="137">
        <f t="shared" si="8"/>
        <v>0</v>
      </c>
      <c r="N27" s="137">
        <f t="shared" si="8"/>
        <v>0</v>
      </c>
    </row>
    <row r="28" spans="1:14" s="136" customFormat="1" ht="24" x14ac:dyDescent="0.3">
      <c r="A28" s="133"/>
      <c r="B28" s="135" t="s">
        <v>359</v>
      </c>
      <c r="C28" s="125">
        <f t="shared" si="2"/>
        <v>0</v>
      </c>
      <c r="D28" s="137">
        <f t="shared" ref="D28:I28" si="9">D12-D27</f>
        <v>0</v>
      </c>
      <c r="E28" s="137">
        <f t="shared" si="9"/>
        <v>0</v>
      </c>
      <c r="F28" s="137">
        <f t="shared" si="9"/>
        <v>0</v>
      </c>
      <c r="G28" s="137">
        <f t="shared" si="9"/>
        <v>0</v>
      </c>
      <c r="H28" s="137">
        <f t="shared" si="9"/>
        <v>0</v>
      </c>
      <c r="I28" s="137">
        <f t="shared" si="9"/>
        <v>0</v>
      </c>
      <c r="J28" s="137">
        <f t="shared" ref="J28:N28" si="10">J12-J27</f>
        <v>0</v>
      </c>
      <c r="K28" s="137">
        <f t="shared" si="10"/>
        <v>0</v>
      </c>
      <c r="L28" s="137">
        <f t="shared" si="10"/>
        <v>0</v>
      </c>
      <c r="M28" s="137">
        <f t="shared" si="10"/>
        <v>0</v>
      </c>
      <c r="N28" s="137">
        <f t="shared" si="10"/>
        <v>0</v>
      </c>
    </row>
    <row r="29" spans="1:14" s="136" customFormat="1" x14ac:dyDescent="0.3">
      <c r="A29" s="133">
        <v>15</v>
      </c>
      <c r="B29" s="138" t="s">
        <v>360</v>
      </c>
      <c r="C29" s="125">
        <f t="shared" si="2"/>
        <v>0</v>
      </c>
      <c r="D29" s="126">
        <v>0</v>
      </c>
      <c r="E29" s="126">
        <v>0</v>
      </c>
      <c r="F29" s="126">
        <v>0</v>
      </c>
      <c r="G29" s="126">
        <v>0</v>
      </c>
      <c r="H29" s="126">
        <v>0</v>
      </c>
      <c r="I29" s="126">
        <v>0</v>
      </c>
      <c r="J29" s="126">
        <v>0</v>
      </c>
      <c r="K29" s="126">
        <v>0</v>
      </c>
      <c r="L29" s="126">
        <v>0</v>
      </c>
      <c r="M29" s="126">
        <v>0</v>
      </c>
      <c r="N29" s="126">
        <v>0</v>
      </c>
    </row>
    <row r="30" spans="1:14" s="136" customFormat="1" x14ac:dyDescent="0.3">
      <c r="A30" s="133">
        <v>16</v>
      </c>
      <c r="B30" s="138" t="s">
        <v>361</v>
      </c>
      <c r="C30" s="125">
        <f t="shared" si="2"/>
        <v>0</v>
      </c>
      <c r="D30" s="126">
        <v>0</v>
      </c>
      <c r="E30" s="126">
        <v>0</v>
      </c>
      <c r="F30" s="126">
        <v>0</v>
      </c>
      <c r="G30" s="126">
        <v>0</v>
      </c>
      <c r="H30" s="126">
        <v>0</v>
      </c>
      <c r="I30" s="126">
        <v>0</v>
      </c>
      <c r="J30" s="126">
        <v>0</v>
      </c>
      <c r="K30" s="126">
        <v>0</v>
      </c>
      <c r="L30" s="126">
        <v>0</v>
      </c>
      <c r="M30" s="126">
        <v>0</v>
      </c>
      <c r="N30" s="126">
        <v>0</v>
      </c>
    </row>
    <row r="31" spans="1:14" s="136" customFormat="1" x14ac:dyDescent="0.3">
      <c r="A31" s="133">
        <v>17</v>
      </c>
      <c r="B31" s="138" t="s">
        <v>362</v>
      </c>
      <c r="C31" s="125">
        <f t="shared" si="2"/>
        <v>0</v>
      </c>
      <c r="D31" s="126">
        <v>0</v>
      </c>
      <c r="E31" s="126">
        <v>0</v>
      </c>
      <c r="F31" s="126">
        <v>0</v>
      </c>
      <c r="G31" s="126">
        <v>0</v>
      </c>
      <c r="H31" s="126">
        <v>0</v>
      </c>
      <c r="I31" s="126">
        <v>0</v>
      </c>
      <c r="J31" s="126">
        <v>0</v>
      </c>
      <c r="K31" s="126">
        <v>0</v>
      </c>
      <c r="L31" s="126">
        <v>0</v>
      </c>
      <c r="M31" s="126">
        <v>0</v>
      </c>
      <c r="N31" s="126">
        <v>0</v>
      </c>
    </row>
    <row r="32" spans="1:14" s="136" customFormat="1" ht="24" x14ac:dyDescent="0.3">
      <c r="A32" s="133"/>
      <c r="B32" s="135" t="s">
        <v>363</v>
      </c>
      <c r="C32" s="125">
        <f t="shared" si="2"/>
        <v>0</v>
      </c>
      <c r="D32" s="137">
        <f t="shared" ref="D32:I32" si="11">D29-D30+D31</f>
        <v>0</v>
      </c>
      <c r="E32" s="137">
        <f t="shared" si="11"/>
        <v>0</v>
      </c>
      <c r="F32" s="137">
        <f t="shared" si="11"/>
        <v>0</v>
      </c>
      <c r="G32" s="137">
        <f t="shared" si="11"/>
        <v>0</v>
      </c>
      <c r="H32" s="137">
        <f t="shared" si="11"/>
        <v>0</v>
      </c>
      <c r="I32" s="137">
        <f t="shared" si="11"/>
        <v>0</v>
      </c>
      <c r="J32" s="137">
        <f t="shared" ref="J32:N32" si="12">J29-J30+J31</f>
        <v>0</v>
      </c>
      <c r="K32" s="137">
        <f t="shared" si="12"/>
        <v>0</v>
      </c>
      <c r="L32" s="137">
        <f t="shared" si="12"/>
        <v>0</v>
      </c>
      <c r="M32" s="137">
        <f t="shared" si="12"/>
        <v>0</v>
      </c>
      <c r="N32" s="137">
        <f t="shared" si="12"/>
        <v>0</v>
      </c>
    </row>
    <row r="33" spans="1:14" s="129" customFormat="1" ht="24" x14ac:dyDescent="0.3">
      <c r="A33" s="139"/>
      <c r="B33" s="128" t="s">
        <v>364</v>
      </c>
      <c r="C33" s="125">
        <f t="shared" si="2"/>
        <v>0</v>
      </c>
      <c r="D33" s="125">
        <f>D28-D32</f>
        <v>0</v>
      </c>
      <c r="E33" s="125">
        <f t="shared" ref="E33:I33" si="13">E28-E32</f>
        <v>0</v>
      </c>
      <c r="F33" s="125">
        <f t="shared" si="13"/>
        <v>0</v>
      </c>
      <c r="G33" s="125">
        <f t="shared" si="13"/>
        <v>0</v>
      </c>
      <c r="H33" s="125">
        <f t="shared" si="13"/>
        <v>0</v>
      </c>
      <c r="I33" s="125">
        <f t="shared" si="13"/>
        <v>0</v>
      </c>
      <c r="J33" s="125">
        <f t="shared" ref="J33:N33" si="14">J28-J32</f>
        <v>0</v>
      </c>
      <c r="K33" s="125">
        <f t="shared" si="14"/>
        <v>0</v>
      </c>
      <c r="L33" s="125">
        <f t="shared" si="14"/>
        <v>0</v>
      </c>
      <c r="M33" s="125">
        <f t="shared" si="14"/>
        <v>0</v>
      </c>
      <c r="N33" s="125">
        <f t="shared" si="14"/>
        <v>0</v>
      </c>
    </row>
    <row r="34" spans="1:14" s="136" customFormat="1" ht="24" x14ac:dyDescent="0.3">
      <c r="A34" s="140"/>
      <c r="B34" s="141" t="s">
        <v>365</v>
      </c>
      <c r="C34" s="125">
        <v>0</v>
      </c>
      <c r="D34" s="142">
        <f>C34</f>
        <v>0</v>
      </c>
      <c r="E34" s="142">
        <f t="shared" ref="E34:I34" si="15">D35</f>
        <v>0</v>
      </c>
      <c r="F34" s="142">
        <f t="shared" si="15"/>
        <v>0</v>
      </c>
      <c r="G34" s="142">
        <f t="shared" si="15"/>
        <v>0</v>
      </c>
      <c r="H34" s="142">
        <f t="shared" si="15"/>
        <v>0</v>
      </c>
      <c r="I34" s="142">
        <f t="shared" si="15"/>
        <v>0</v>
      </c>
      <c r="J34" s="142">
        <f t="shared" ref="J34" si="16">I35</f>
        <v>0</v>
      </c>
      <c r="K34" s="142">
        <f t="shared" ref="K34" si="17">J35</f>
        <v>0</v>
      </c>
      <c r="L34" s="142">
        <f t="shared" ref="L34" si="18">K35</f>
        <v>0</v>
      </c>
      <c r="M34" s="142">
        <f t="shared" ref="M34" si="19">L35</f>
        <v>0</v>
      </c>
      <c r="N34" s="142">
        <f t="shared" ref="N34" si="20">M35</f>
        <v>0</v>
      </c>
    </row>
    <row r="35" spans="1:14" x14ac:dyDescent="0.3">
      <c r="A35" s="143"/>
      <c r="B35" s="144" t="s">
        <v>366</v>
      </c>
      <c r="C35" s="145"/>
      <c r="D35" s="146">
        <f>D34+D33</f>
        <v>0</v>
      </c>
      <c r="E35" s="146">
        <f t="shared" ref="E35:I35" si="21">E34+E33</f>
        <v>0</v>
      </c>
      <c r="F35" s="146">
        <f t="shared" si="21"/>
        <v>0</v>
      </c>
      <c r="G35" s="146">
        <f t="shared" si="21"/>
        <v>0</v>
      </c>
      <c r="H35" s="146">
        <f t="shared" si="21"/>
        <v>0</v>
      </c>
      <c r="I35" s="146">
        <f t="shared" si="21"/>
        <v>0</v>
      </c>
      <c r="J35" s="146">
        <f t="shared" ref="J35:N35" si="22">J34+J33</f>
        <v>0</v>
      </c>
      <c r="K35" s="146">
        <f t="shared" si="22"/>
        <v>0</v>
      </c>
      <c r="L35" s="146">
        <f t="shared" si="22"/>
        <v>0</v>
      </c>
      <c r="M35" s="146">
        <f t="shared" si="22"/>
        <v>0</v>
      </c>
      <c r="N35" s="146">
        <f t="shared" si="22"/>
        <v>0</v>
      </c>
    </row>
    <row r="36" spans="1:14" x14ac:dyDescent="0.3">
      <c r="A36" s="177"/>
      <c r="B36" s="165"/>
      <c r="C36" s="150"/>
      <c r="D36" s="166"/>
      <c r="E36" s="166"/>
      <c r="F36" s="166"/>
      <c r="G36" s="166"/>
      <c r="H36" s="166"/>
      <c r="I36" s="166"/>
      <c r="J36" s="166"/>
      <c r="K36" s="166"/>
      <c r="L36" s="166"/>
      <c r="M36" s="166"/>
      <c r="N36" s="166"/>
    </row>
    <row r="37" spans="1:14" x14ac:dyDescent="0.3">
      <c r="A37" s="177"/>
      <c r="B37" s="165"/>
      <c r="C37" s="150"/>
      <c r="D37" s="166"/>
      <c r="E37" s="166"/>
      <c r="F37" s="166"/>
      <c r="G37" s="166"/>
      <c r="H37" s="166"/>
      <c r="I37" s="166"/>
      <c r="J37" s="166"/>
      <c r="K37" s="166"/>
      <c r="L37" s="166"/>
      <c r="M37" s="166"/>
      <c r="N37" s="166"/>
    </row>
    <row r="38" spans="1:14" s="120" customFormat="1" ht="13.5" x14ac:dyDescent="0.3">
      <c r="A38" s="314" t="s">
        <v>367</v>
      </c>
      <c r="B38" s="314"/>
      <c r="C38" s="314"/>
      <c r="D38" s="314"/>
      <c r="E38" s="314"/>
      <c r="F38" s="314"/>
      <c r="G38" s="314"/>
      <c r="H38" s="314"/>
      <c r="I38" s="314"/>
      <c r="J38" s="314"/>
      <c r="K38" s="314"/>
      <c r="L38" s="314"/>
      <c r="M38" s="314"/>
      <c r="N38" s="314"/>
    </row>
    <row r="39" spans="1:14" s="120" customFormat="1" ht="13.5" customHeight="1" x14ac:dyDescent="0.3">
      <c r="A39" s="324" t="s">
        <v>331</v>
      </c>
      <c r="B39" s="325"/>
      <c r="C39" s="326" t="s">
        <v>205</v>
      </c>
      <c r="D39" s="300" t="s">
        <v>105</v>
      </c>
      <c r="E39" s="300"/>
      <c r="F39" s="300"/>
      <c r="G39" s="300"/>
      <c r="H39" s="300"/>
      <c r="I39" s="300"/>
      <c r="J39" s="300"/>
      <c r="K39" s="300"/>
      <c r="L39" s="300"/>
      <c r="M39" s="300"/>
      <c r="N39" s="300"/>
    </row>
    <row r="40" spans="1:14" s="122" customFormat="1" ht="13.5" x14ac:dyDescent="0.3">
      <c r="A40" s="324"/>
      <c r="B40" s="325"/>
      <c r="C40" s="326"/>
      <c r="D40" s="121" t="s">
        <v>332</v>
      </c>
      <c r="E40" s="121" t="s">
        <v>333</v>
      </c>
      <c r="F40" s="121" t="s">
        <v>334</v>
      </c>
      <c r="G40" s="121" t="s">
        <v>335</v>
      </c>
      <c r="H40" s="121" t="s">
        <v>336</v>
      </c>
      <c r="I40" s="121" t="s">
        <v>337</v>
      </c>
      <c r="J40" s="121" t="s">
        <v>411</v>
      </c>
      <c r="K40" s="121" t="s">
        <v>412</v>
      </c>
      <c r="L40" s="121" t="s">
        <v>413</v>
      </c>
      <c r="M40" s="121" t="s">
        <v>414</v>
      </c>
      <c r="N40" s="121" t="s">
        <v>415</v>
      </c>
    </row>
    <row r="41" spans="1:14" s="122" customFormat="1" ht="13.5" x14ac:dyDescent="0.3">
      <c r="A41" s="302" t="s">
        <v>368</v>
      </c>
      <c r="B41" s="302"/>
      <c r="C41" s="302"/>
      <c r="D41" s="302"/>
      <c r="E41" s="302"/>
      <c r="F41" s="302"/>
      <c r="G41" s="302"/>
      <c r="H41" s="302"/>
      <c r="I41" s="302"/>
      <c r="J41" s="302"/>
      <c r="K41" s="302"/>
      <c r="L41" s="302"/>
      <c r="M41" s="302"/>
      <c r="N41" s="302"/>
    </row>
    <row r="42" spans="1:14" s="122" customFormat="1" ht="13.5" customHeight="1" x14ac:dyDescent="0.3">
      <c r="A42" s="303" t="s">
        <v>339</v>
      </c>
      <c r="B42" s="303"/>
      <c r="C42" s="303"/>
      <c r="D42" s="303"/>
      <c r="E42" s="303"/>
      <c r="F42" s="303"/>
      <c r="G42" s="303"/>
      <c r="H42" s="303"/>
      <c r="I42" s="303"/>
      <c r="J42" s="303"/>
      <c r="K42" s="303"/>
      <c r="L42" s="303"/>
      <c r="M42" s="303"/>
      <c r="N42" s="303"/>
    </row>
    <row r="43" spans="1:14" s="120" customFormat="1" ht="13.5" x14ac:dyDescent="0.3">
      <c r="A43" s="123">
        <v>1</v>
      </c>
      <c r="B43" s="124" t="s">
        <v>340</v>
      </c>
      <c r="C43" s="125">
        <f>SUM(D43:I43)</f>
        <v>0</v>
      </c>
      <c r="D43" s="126">
        <v>0</v>
      </c>
      <c r="E43" s="126">
        <v>0</v>
      </c>
      <c r="F43" s="126">
        <v>0</v>
      </c>
      <c r="G43" s="126">
        <v>0</v>
      </c>
      <c r="H43" s="126">
        <v>0</v>
      </c>
      <c r="I43" s="126">
        <v>0</v>
      </c>
      <c r="J43" s="126">
        <v>0</v>
      </c>
      <c r="K43" s="126">
        <v>0</v>
      </c>
      <c r="L43" s="126">
        <v>0</v>
      </c>
      <c r="M43" s="126">
        <v>0</v>
      </c>
      <c r="N43" s="126">
        <v>0</v>
      </c>
    </row>
    <row r="44" spans="1:14" s="120" customFormat="1" ht="13.5" x14ac:dyDescent="0.3">
      <c r="A44" s="123">
        <v>2</v>
      </c>
      <c r="B44" s="124" t="s">
        <v>341</v>
      </c>
      <c r="C44" s="125">
        <f>SUM(D44:I44)</f>
        <v>0</v>
      </c>
      <c r="D44" s="126">
        <v>0</v>
      </c>
      <c r="E44" s="126">
        <v>0</v>
      </c>
      <c r="F44" s="126">
        <v>0</v>
      </c>
      <c r="G44" s="126">
        <v>0</v>
      </c>
      <c r="H44" s="126">
        <v>0</v>
      </c>
      <c r="I44" s="126">
        <v>0</v>
      </c>
      <c r="J44" s="126">
        <v>0</v>
      </c>
      <c r="K44" s="126">
        <v>0</v>
      </c>
      <c r="L44" s="126">
        <v>0</v>
      </c>
      <c r="M44" s="126">
        <v>0</v>
      </c>
      <c r="N44" s="126">
        <v>0</v>
      </c>
    </row>
    <row r="45" spans="1:14" s="120" customFormat="1" ht="13.5" x14ac:dyDescent="0.3">
      <c r="A45" s="123">
        <v>3</v>
      </c>
      <c r="B45" s="124" t="s">
        <v>342</v>
      </c>
      <c r="C45" s="125">
        <f>SUM(D45:I45)</f>
        <v>0</v>
      </c>
      <c r="D45" s="126">
        <v>0</v>
      </c>
      <c r="E45" s="126">
        <v>0</v>
      </c>
      <c r="F45" s="126">
        <v>0</v>
      </c>
      <c r="G45" s="126">
        <v>0</v>
      </c>
      <c r="H45" s="126">
        <v>0</v>
      </c>
      <c r="I45" s="126">
        <v>0</v>
      </c>
      <c r="J45" s="126">
        <v>0</v>
      </c>
      <c r="K45" s="126">
        <v>0</v>
      </c>
      <c r="L45" s="126">
        <v>0</v>
      </c>
      <c r="M45" s="126">
        <v>0</v>
      </c>
      <c r="N45" s="126">
        <v>0</v>
      </c>
    </row>
    <row r="46" spans="1:14" s="129" customFormat="1" ht="24" x14ac:dyDescent="0.3">
      <c r="A46" s="127"/>
      <c r="B46" s="128" t="s">
        <v>369</v>
      </c>
      <c r="C46" s="125">
        <f>SUM(D46:I46)</f>
        <v>0</v>
      </c>
      <c r="D46" s="125">
        <f t="shared" ref="D46:I46" si="23">D43+D44+D45</f>
        <v>0</v>
      </c>
      <c r="E46" s="125">
        <f t="shared" si="23"/>
        <v>0</v>
      </c>
      <c r="F46" s="125">
        <f t="shared" si="23"/>
        <v>0</v>
      </c>
      <c r="G46" s="125">
        <f t="shared" si="23"/>
        <v>0</v>
      </c>
      <c r="H46" s="125">
        <f t="shared" si="23"/>
        <v>0</v>
      </c>
      <c r="I46" s="125">
        <f t="shared" si="23"/>
        <v>0</v>
      </c>
      <c r="J46" s="125">
        <f t="shared" ref="J46:N46" si="24">J43+J44+J45</f>
        <v>0</v>
      </c>
      <c r="K46" s="125">
        <f t="shared" si="24"/>
        <v>0</v>
      </c>
      <c r="L46" s="125">
        <f t="shared" si="24"/>
        <v>0</v>
      </c>
      <c r="M46" s="125">
        <f t="shared" si="24"/>
        <v>0</v>
      </c>
      <c r="N46" s="125">
        <f t="shared" si="24"/>
        <v>0</v>
      </c>
    </row>
    <row r="47" spans="1:14" s="129" customFormat="1" ht="13.5" x14ac:dyDescent="0.3">
      <c r="A47" s="302" t="s">
        <v>370</v>
      </c>
      <c r="B47" s="302"/>
      <c r="C47" s="302"/>
      <c r="D47" s="302"/>
      <c r="E47" s="302"/>
      <c r="F47" s="302"/>
      <c r="G47" s="302"/>
      <c r="H47" s="302"/>
      <c r="I47" s="302"/>
      <c r="J47" s="302"/>
      <c r="K47" s="302"/>
      <c r="L47" s="302"/>
      <c r="M47" s="302"/>
      <c r="N47" s="302"/>
    </row>
    <row r="48" spans="1:14" s="129" customFormat="1" ht="13.5" customHeight="1" x14ac:dyDescent="0.3">
      <c r="A48" s="303" t="s">
        <v>345</v>
      </c>
      <c r="B48" s="303"/>
      <c r="C48" s="303"/>
      <c r="D48" s="303"/>
      <c r="E48" s="303"/>
      <c r="F48" s="303"/>
      <c r="G48" s="303"/>
      <c r="H48" s="303"/>
      <c r="I48" s="303"/>
      <c r="J48" s="303"/>
      <c r="K48" s="303"/>
      <c r="L48" s="303"/>
      <c r="M48" s="303"/>
      <c r="N48" s="303"/>
    </row>
    <row r="49" spans="1:14" s="120" customFormat="1" ht="24" x14ac:dyDescent="0.3">
      <c r="A49" s="123">
        <v>5</v>
      </c>
      <c r="B49" s="130" t="s">
        <v>346</v>
      </c>
      <c r="C49" s="125">
        <f t="shared" ref="C49:C56" si="25">SUM(D49:I49)</f>
        <v>0</v>
      </c>
      <c r="D49" s="126">
        <v>0</v>
      </c>
      <c r="E49" s="126">
        <v>0</v>
      </c>
      <c r="F49" s="126">
        <v>0</v>
      </c>
      <c r="G49" s="126">
        <v>0</v>
      </c>
      <c r="H49" s="126">
        <v>0</v>
      </c>
      <c r="I49" s="126">
        <v>0</v>
      </c>
      <c r="J49" s="126">
        <v>0</v>
      </c>
      <c r="K49" s="126">
        <v>0</v>
      </c>
      <c r="L49" s="126">
        <v>0</v>
      </c>
      <c r="M49" s="126">
        <v>0</v>
      </c>
      <c r="N49" s="126">
        <v>0</v>
      </c>
    </row>
    <row r="50" spans="1:14" s="120" customFormat="1" ht="13.5" x14ac:dyDescent="0.3">
      <c r="A50" s="123">
        <v>6</v>
      </c>
      <c r="B50" s="130" t="s">
        <v>347</v>
      </c>
      <c r="C50" s="125">
        <f t="shared" si="25"/>
        <v>0</v>
      </c>
      <c r="D50" s="126">
        <v>0</v>
      </c>
      <c r="E50" s="126">
        <v>0</v>
      </c>
      <c r="F50" s="126">
        <v>0</v>
      </c>
      <c r="G50" s="126">
        <v>0</v>
      </c>
      <c r="H50" s="126">
        <v>0</v>
      </c>
      <c r="I50" s="126">
        <v>0</v>
      </c>
      <c r="J50" s="126">
        <v>0</v>
      </c>
      <c r="K50" s="126">
        <v>0</v>
      </c>
      <c r="L50" s="126">
        <v>0</v>
      </c>
      <c r="M50" s="126">
        <v>0</v>
      </c>
      <c r="N50" s="126">
        <v>0</v>
      </c>
    </row>
    <row r="51" spans="1:14" s="129" customFormat="1" ht="24" x14ac:dyDescent="0.3">
      <c r="A51" s="123">
        <v>7</v>
      </c>
      <c r="B51" s="124" t="s">
        <v>348</v>
      </c>
      <c r="C51" s="125">
        <f t="shared" si="25"/>
        <v>0</v>
      </c>
      <c r="D51" s="126">
        <v>0</v>
      </c>
      <c r="E51" s="126">
        <v>0</v>
      </c>
      <c r="F51" s="126">
        <v>0</v>
      </c>
      <c r="G51" s="126">
        <v>0</v>
      </c>
      <c r="H51" s="126">
        <v>0</v>
      </c>
      <c r="I51" s="126">
        <v>0</v>
      </c>
      <c r="J51" s="126">
        <v>0</v>
      </c>
      <c r="K51" s="126">
        <v>0</v>
      </c>
      <c r="L51" s="126">
        <v>0</v>
      </c>
      <c r="M51" s="126">
        <v>0</v>
      </c>
      <c r="N51" s="126">
        <v>0</v>
      </c>
    </row>
    <row r="52" spans="1:14" s="131" customFormat="1" ht="13.5" x14ac:dyDescent="0.3">
      <c r="A52" s="123">
        <v>8</v>
      </c>
      <c r="B52" s="124" t="s">
        <v>349</v>
      </c>
      <c r="C52" s="125">
        <f t="shared" si="25"/>
        <v>0</v>
      </c>
      <c r="D52" s="126">
        <v>0</v>
      </c>
      <c r="E52" s="126">
        <v>0</v>
      </c>
      <c r="F52" s="126">
        <v>0</v>
      </c>
      <c r="G52" s="126">
        <v>0</v>
      </c>
      <c r="H52" s="126">
        <v>0</v>
      </c>
      <c r="I52" s="126">
        <v>0</v>
      </c>
      <c r="J52" s="126">
        <v>0</v>
      </c>
      <c r="K52" s="126">
        <v>0</v>
      </c>
      <c r="L52" s="126">
        <v>0</v>
      </c>
      <c r="M52" s="126">
        <v>0</v>
      </c>
      <c r="N52" s="126">
        <v>0</v>
      </c>
    </row>
    <row r="53" spans="1:14" s="131" customFormat="1" ht="13.5" x14ac:dyDescent="0.3">
      <c r="A53" s="123">
        <v>9</v>
      </c>
      <c r="B53" s="124" t="s">
        <v>350</v>
      </c>
      <c r="C53" s="125">
        <f t="shared" si="25"/>
        <v>0</v>
      </c>
      <c r="D53" s="126">
        <v>0</v>
      </c>
      <c r="E53" s="126">
        <v>0</v>
      </c>
      <c r="F53" s="126">
        <v>0</v>
      </c>
      <c r="G53" s="126">
        <v>0</v>
      </c>
      <c r="H53" s="126">
        <v>0</v>
      </c>
      <c r="I53" s="126">
        <v>0</v>
      </c>
      <c r="J53" s="126">
        <v>0</v>
      </c>
      <c r="K53" s="126">
        <v>0</v>
      </c>
      <c r="L53" s="126">
        <v>0</v>
      </c>
      <c r="M53" s="126">
        <v>0</v>
      </c>
      <c r="N53" s="126">
        <v>0</v>
      </c>
    </row>
    <row r="54" spans="1:14" s="131" customFormat="1" ht="13.5" x14ac:dyDescent="0.3">
      <c r="A54" s="123">
        <v>10</v>
      </c>
      <c r="B54" s="124" t="s">
        <v>351</v>
      </c>
      <c r="C54" s="125">
        <f t="shared" si="25"/>
        <v>0</v>
      </c>
      <c r="D54" s="126">
        <v>0</v>
      </c>
      <c r="E54" s="126">
        <v>0</v>
      </c>
      <c r="F54" s="126">
        <v>0</v>
      </c>
      <c r="G54" s="126">
        <v>0</v>
      </c>
      <c r="H54" s="126">
        <v>0</v>
      </c>
      <c r="I54" s="126">
        <v>0</v>
      </c>
      <c r="J54" s="126">
        <v>0</v>
      </c>
      <c r="K54" s="126">
        <v>0</v>
      </c>
      <c r="L54" s="126">
        <v>0</v>
      </c>
      <c r="M54" s="126">
        <v>0</v>
      </c>
      <c r="N54" s="126">
        <v>0</v>
      </c>
    </row>
    <row r="55" spans="1:14" s="122" customFormat="1" ht="13.5" x14ac:dyDescent="0.3">
      <c r="A55" s="123"/>
      <c r="B55" s="128" t="s">
        <v>352</v>
      </c>
      <c r="C55" s="125">
        <f t="shared" si="25"/>
        <v>0</v>
      </c>
      <c r="D55" s="132">
        <f t="shared" ref="D55:I55" si="26">D49+D50+D51+D52+D53+D54</f>
        <v>0</v>
      </c>
      <c r="E55" s="132">
        <f t="shared" si="26"/>
        <v>0</v>
      </c>
      <c r="F55" s="132">
        <f t="shared" si="26"/>
        <v>0</v>
      </c>
      <c r="G55" s="132">
        <f t="shared" si="26"/>
        <v>0</v>
      </c>
      <c r="H55" s="132">
        <f t="shared" si="26"/>
        <v>0</v>
      </c>
      <c r="I55" s="132">
        <f t="shared" si="26"/>
        <v>0</v>
      </c>
      <c r="J55" s="132">
        <f t="shared" ref="J55:N55" si="27">J49+J50+J51+J52+J53+J54</f>
        <v>0</v>
      </c>
      <c r="K55" s="132">
        <f t="shared" si="27"/>
        <v>0</v>
      </c>
      <c r="L55" s="132">
        <f t="shared" si="27"/>
        <v>0</v>
      </c>
      <c r="M55" s="132">
        <f t="shared" si="27"/>
        <v>0</v>
      </c>
      <c r="N55" s="132">
        <f t="shared" si="27"/>
        <v>0</v>
      </c>
    </row>
    <row r="56" spans="1:14" s="122" customFormat="1" ht="13.5" x14ac:dyDescent="0.3">
      <c r="A56" s="123">
        <v>11</v>
      </c>
      <c r="B56" s="124" t="s">
        <v>353</v>
      </c>
      <c r="C56" s="125">
        <f t="shared" si="25"/>
        <v>0</v>
      </c>
      <c r="D56" s="126">
        <v>0</v>
      </c>
      <c r="E56" s="126">
        <v>0</v>
      </c>
      <c r="F56" s="126">
        <v>0</v>
      </c>
      <c r="G56" s="126">
        <v>0</v>
      </c>
      <c r="H56" s="126">
        <v>0</v>
      </c>
      <c r="I56" s="126">
        <v>0</v>
      </c>
      <c r="J56" s="126">
        <v>0</v>
      </c>
      <c r="K56" s="126">
        <v>0</v>
      </c>
      <c r="L56" s="126">
        <v>0</v>
      </c>
      <c r="M56" s="126">
        <v>0</v>
      </c>
      <c r="N56" s="126">
        <v>0</v>
      </c>
    </row>
    <row r="57" spans="1:14" s="122" customFormat="1" ht="13.5" x14ac:dyDescent="0.3">
      <c r="A57" s="133">
        <v>12</v>
      </c>
      <c r="B57" s="130" t="s">
        <v>354</v>
      </c>
      <c r="C57" s="125"/>
      <c r="D57" s="126">
        <v>0</v>
      </c>
      <c r="E57" s="126">
        <v>0</v>
      </c>
      <c r="F57" s="126">
        <v>0</v>
      </c>
      <c r="G57" s="126">
        <v>0</v>
      </c>
      <c r="H57" s="126">
        <v>0</v>
      </c>
      <c r="I57" s="126">
        <v>0</v>
      </c>
      <c r="J57" s="126">
        <v>0</v>
      </c>
      <c r="K57" s="126">
        <v>0</v>
      </c>
      <c r="L57" s="126">
        <v>0</v>
      </c>
      <c r="M57" s="126">
        <v>0</v>
      </c>
      <c r="N57" s="126">
        <v>0</v>
      </c>
    </row>
    <row r="58" spans="1:14" s="129" customFormat="1" ht="13.5" x14ac:dyDescent="0.3">
      <c r="A58" s="123"/>
      <c r="B58" s="128" t="s">
        <v>355</v>
      </c>
      <c r="C58" s="125">
        <f t="shared" ref="C58:C67" si="28">SUM(D58:I58)</f>
        <v>0</v>
      </c>
      <c r="D58" s="134">
        <f t="shared" ref="D58:I58" si="29">D57+D56</f>
        <v>0</v>
      </c>
      <c r="E58" s="134">
        <f t="shared" si="29"/>
        <v>0</v>
      </c>
      <c r="F58" s="134">
        <f t="shared" si="29"/>
        <v>0</v>
      </c>
      <c r="G58" s="134">
        <f t="shared" si="29"/>
        <v>0</v>
      </c>
      <c r="H58" s="134">
        <f t="shared" si="29"/>
        <v>0</v>
      </c>
      <c r="I58" s="134">
        <f t="shared" si="29"/>
        <v>0</v>
      </c>
      <c r="J58" s="134">
        <f t="shared" ref="J58:N58" si="30">J57+J56</f>
        <v>0</v>
      </c>
      <c r="K58" s="134">
        <f t="shared" si="30"/>
        <v>0</v>
      </c>
      <c r="L58" s="134">
        <f t="shared" si="30"/>
        <v>0</v>
      </c>
      <c r="M58" s="134">
        <f t="shared" si="30"/>
        <v>0</v>
      </c>
      <c r="N58" s="134">
        <f t="shared" si="30"/>
        <v>0</v>
      </c>
    </row>
    <row r="59" spans="1:14" s="129" customFormat="1" ht="36" x14ac:dyDescent="0.3">
      <c r="A59" s="123">
        <v>13</v>
      </c>
      <c r="B59" s="130" t="s">
        <v>356</v>
      </c>
      <c r="C59" s="125">
        <f t="shared" si="28"/>
        <v>0</v>
      </c>
      <c r="D59" s="147">
        <v>0</v>
      </c>
      <c r="E59" s="147">
        <v>0</v>
      </c>
      <c r="F59" s="147">
        <v>0</v>
      </c>
      <c r="G59" s="147">
        <v>0</v>
      </c>
      <c r="H59" s="147">
        <v>0</v>
      </c>
      <c r="I59" s="147">
        <v>0</v>
      </c>
      <c r="J59" s="147">
        <v>0</v>
      </c>
      <c r="K59" s="147">
        <v>0</v>
      </c>
      <c r="L59" s="147">
        <v>0</v>
      </c>
      <c r="M59" s="147">
        <v>0</v>
      </c>
      <c r="N59" s="147">
        <v>0</v>
      </c>
    </row>
    <row r="60" spans="1:14" s="136" customFormat="1" ht="36" x14ac:dyDescent="0.3">
      <c r="A60" s="133">
        <v>14</v>
      </c>
      <c r="B60" s="135" t="s">
        <v>357</v>
      </c>
      <c r="C60" s="125">
        <f t="shared" si="28"/>
        <v>0</v>
      </c>
      <c r="D60" s="147">
        <v>0</v>
      </c>
      <c r="E60" s="147">
        <v>0</v>
      </c>
      <c r="F60" s="147">
        <v>0</v>
      </c>
      <c r="G60" s="147">
        <v>0</v>
      </c>
      <c r="H60" s="147">
        <v>0</v>
      </c>
      <c r="I60" s="147">
        <v>0</v>
      </c>
      <c r="J60" s="147">
        <v>0</v>
      </c>
      <c r="K60" s="147">
        <v>0</v>
      </c>
      <c r="L60" s="147">
        <v>0</v>
      </c>
      <c r="M60" s="147">
        <v>0</v>
      </c>
      <c r="N60" s="147">
        <v>0</v>
      </c>
    </row>
    <row r="61" spans="1:14" s="136" customFormat="1" ht="24" x14ac:dyDescent="0.3">
      <c r="A61" s="133"/>
      <c r="B61" s="135" t="s">
        <v>371</v>
      </c>
      <c r="C61" s="125">
        <f t="shared" si="28"/>
        <v>0</v>
      </c>
      <c r="D61" s="137">
        <f t="shared" ref="D61:I61" si="31">D55+D58+D59+D60</f>
        <v>0</v>
      </c>
      <c r="E61" s="137">
        <f t="shared" si="31"/>
        <v>0</v>
      </c>
      <c r="F61" s="137">
        <f t="shared" si="31"/>
        <v>0</v>
      </c>
      <c r="G61" s="137">
        <f t="shared" si="31"/>
        <v>0</v>
      </c>
      <c r="H61" s="137">
        <f t="shared" si="31"/>
        <v>0</v>
      </c>
      <c r="I61" s="137">
        <f t="shared" si="31"/>
        <v>0</v>
      </c>
      <c r="J61" s="137">
        <f t="shared" ref="J61:N61" si="32">J55+J58+J59+J60</f>
        <v>0</v>
      </c>
      <c r="K61" s="137">
        <f t="shared" si="32"/>
        <v>0</v>
      </c>
      <c r="L61" s="137">
        <f t="shared" si="32"/>
        <v>0</v>
      </c>
      <c r="M61" s="137">
        <f t="shared" si="32"/>
        <v>0</v>
      </c>
      <c r="N61" s="137">
        <f t="shared" si="32"/>
        <v>0</v>
      </c>
    </row>
    <row r="62" spans="1:14" s="136" customFormat="1" ht="24" x14ac:dyDescent="0.3">
      <c r="A62" s="133"/>
      <c r="B62" s="135" t="s">
        <v>372</v>
      </c>
      <c r="C62" s="125">
        <f t="shared" si="28"/>
        <v>0</v>
      </c>
      <c r="D62" s="137">
        <f t="shared" ref="D62:I62" si="33">D46-D61</f>
        <v>0</v>
      </c>
      <c r="E62" s="137">
        <f t="shared" si="33"/>
        <v>0</v>
      </c>
      <c r="F62" s="137">
        <f t="shared" si="33"/>
        <v>0</v>
      </c>
      <c r="G62" s="137">
        <f t="shared" si="33"/>
        <v>0</v>
      </c>
      <c r="H62" s="137">
        <f t="shared" si="33"/>
        <v>0</v>
      </c>
      <c r="I62" s="137">
        <f t="shared" si="33"/>
        <v>0</v>
      </c>
      <c r="J62" s="137">
        <f t="shared" ref="J62:N62" si="34">J46-J61</f>
        <v>0</v>
      </c>
      <c r="K62" s="137">
        <f t="shared" si="34"/>
        <v>0</v>
      </c>
      <c r="L62" s="137">
        <f t="shared" si="34"/>
        <v>0</v>
      </c>
      <c r="M62" s="137">
        <f t="shared" si="34"/>
        <v>0</v>
      </c>
      <c r="N62" s="137">
        <f t="shared" si="34"/>
        <v>0</v>
      </c>
    </row>
    <row r="63" spans="1:14" s="136" customFormat="1" x14ac:dyDescent="0.3">
      <c r="A63" s="133">
        <v>15</v>
      </c>
      <c r="B63" s="138" t="s">
        <v>360</v>
      </c>
      <c r="C63" s="125">
        <f t="shared" si="28"/>
        <v>0</v>
      </c>
      <c r="D63" s="126">
        <v>0</v>
      </c>
      <c r="E63" s="126">
        <v>0</v>
      </c>
      <c r="F63" s="126">
        <v>0</v>
      </c>
      <c r="G63" s="126">
        <v>0</v>
      </c>
      <c r="H63" s="126">
        <v>0</v>
      </c>
      <c r="I63" s="126">
        <v>0</v>
      </c>
      <c r="J63" s="126">
        <v>0</v>
      </c>
      <c r="K63" s="126">
        <v>0</v>
      </c>
      <c r="L63" s="126">
        <v>0</v>
      </c>
      <c r="M63" s="126">
        <v>0</v>
      </c>
      <c r="N63" s="126">
        <v>0</v>
      </c>
    </row>
    <row r="64" spans="1:14" s="136" customFormat="1" x14ac:dyDescent="0.3">
      <c r="A64" s="133">
        <v>16</v>
      </c>
      <c r="B64" s="138" t="s">
        <v>361</v>
      </c>
      <c r="C64" s="125">
        <f t="shared" si="28"/>
        <v>0</v>
      </c>
      <c r="D64" s="126">
        <v>0</v>
      </c>
      <c r="E64" s="126">
        <v>0</v>
      </c>
      <c r="F64" s="126">
        <v>0</v>
      </c>
      <c r="G64" s="126">
        <v>0</v>
      </c>
      <c r="H64" s="126">
        <v>0</v>
      </c>
      <c r="I64" s="126">
        <v>0</v>
      </c>
      <c r="J64" s="126">
        <v>0</v>
      </c>
      <c r="K64" s="126">
        <v>0</v>
      </c>
      <c r="L64" s="126">
        <v>0</v>
      </c>
      <c r="M64" s="126">
        <v>0</v>
      </c>
      <c r="N64" s="126">
        <v>0</v>
      </c>
    </row>
    <row r="65" spans="1:14" s="136" customFormat="1" x14ac:dyDescent="0.3">
      <c r="A65" s="133">
        <v>17</v>
      </c>
      <c r="B65" s="138" t="s">
        <v>362</v>
      </c>
      <c r="C65" s="125">
        <f t="shared" si="28"/>
        <v>0</v>
      </c>
      <c r="D65" s="126">
        <v>0</v>
      </c>
      <c r="E65" s="126">
        <v>0</v>
      </c>
      <c r="F65" s="126">
        <v>0</v>
      </c>
      <c r="G65" s="126">
        <v>0</v>
      </c>
      <c r="H65" s="126">
        <v>0</v>
      </c>
      <c r="I65" s="126">
        <v>0</v>
      </c>
      <c r="J65" s="126">
        <v>0</v>
      </c>
      <c r="K65" s="126">
        <v>0</v>
      </c>
      <c r="L65" s="126">
        <v>0</v>
      </c>
      <c r="M65" s="126">
        <v>0</v>
      </c>
      <c r="N65" s="126">
        <v>0</v>
      </c>
    </row>
    <row r="66" spans="1:14" s="136" customFormat="1" ht="24" x14ac:dyDescent="0.3">
      <c r="A66" s="133"/>
      <c r="B66" s="135" t="s">
        <v>373</v>
      </c>
      <c r="C66" s="125">
        <f t="shared" si="28"/>
        <v>0</v>
      </c>
      <c r="D66" s="137">
        <f t="shared" ref="D66:I66" si="35">D63-D64+D65</f>
        <v>0</v>
      </c>
      <c r="E66" s="137">
        <f t="shared" si="35"/>
        <v>0</v>
      </c>
      <c r="F66" s="137">
        <f t="shared" si="35"/>
        <v>0</v>
      </c>
      <c r="G66" s="137">
        <f t="shared" si="35"/>
        <v>0</v>
      </c>
      <c r="H66" s="137">
        <f t="shared" si="35"/>
        <v>0</v>
      </c>
      <c r="I66" s="137">
        <f t="shared" si="35"/>
        <v>0</v>
      </c>
      <c r="J66" s="137">
        <f t="shared" ref="J66:N66" si="36">J63-J64+J65</f>
        <v>0</v>
      </c>
      <c r="K66" s="137">
        <f t="shared" si="36"/>
        <v>0</v>
      </c>
      <c r="L66" s="137">
        <f t="shared" si="36"/>
        <v>0</v>
      </c>
      <c r="M66" s="137">
        <f t="shared" si="36"/>
        <v>0</v>
      </c>
      <c r="N66" s="137">
        <f t="shared" si="36"/>
        <v>0</v>
      </c>
    </row>
    <row r="67" spans="1:14" s="129" customFormat="1" ht="24" x14ac:dyDescent="0.3">
      <c r="A67" s="139"/>
      <c r="B67" s="128" t="s">
        <v>374</v>
      </c>
      <c r="C67" s="125">
        <f t="shared" si="28"/>
        <v>0</v>
      </c>
      <c r="D67" s="125">
        <f t="shared" ref="D67:I67" si="37">D62-D66</f>
        <v>0</v>
      </c>
      <c r="E67" s="125">
        <f t="shared" si="37"/>
        <v>0</v>
      </c>
      <c r="F67" s="125">
        <f t="shared" si="37"/>
        <v>0</v>
      </c>
      <c r="G67" s="125">
        <f t="shared" si="37"/>
        <v>0</v>
      </c>
      <c r="H67" s="125">
        <f t="shared" si="37"/>
        <v>0</v>
      </c>
      <c r="I67" s="125">
        <f t="shared" si="37"/>
        <v>0</v>
      </c>
      <c r="J67" s="125">
        <f t="shared" ref="J67:N67" si="38">J62-J66</f>
        <v>0</v>
      </c>
      <c r="K67" s="125">
        <f t="shared" si="38"/>
        <v>0</v>
      </c>
      <c r="L67" s="125">
        <f t="shared" si="38"/>
        <v>0</v>
      </c>
      <c r="M67" s="125">
        <f t="shared" si="38"/>
        <v>0</v>
      </c>
      <c r="N67" s="125">
        <f t="shared" si="38"/>
        <v>0</v>
      </c>
    </row>
    <row r="68" spans="1:14" s="129" customFormat="1" ht="13.5" x14ac:dyDescent="0.3">
      <c r="A68" s="148"/>
      <c r="B68" s="149"/>
      <c r="C68" s="150"/>
      <c r="D68" s="150"/>
      <c r="E68" s="150"/>
      <c r="F68" s="150"/>
      <c r="G68" s="150"/>
      <c r="H68" s="150"/>
      <c r="I68" s="150"/>
    </row>
    <row r="69" spans="1:14" s="151" customFormat="1" x14ac:dyDescent="0.3">
      <c r="A69" s="328" t="s">
        <v>375</v>
      </c>
      <c r="B69" s="328"/>
      <c r="C69" s="328"/>
      <c r="D69" s="328"/>
      <c r="E69" s="328"/>
      <c r="F69" s="328"/>
      <c r="G69" s="328"/>
      <c r="H69" s="328"/>
      <c r="I69" s="328"/>
    </row>
    <row r="70" spans="1:14" x14ac:dyDescent="0.3">
      <c r="A70" s="152" t="s">
        <v>376</v>
      </c>
      <c r="B70" s="152"/>
      <c r="C70" s="153" t="s">
        <v>205</v>
      </c>
      <c r="D70" s="121" t="s">
        <v>332</v>
      </c>
      <c r="E70" s="154"/>
      <c r="F70" s="154"/>
      <c r="G70" s="154"/>
      <c r="H70" s="155"/>
      <c r="I70" s="155"/>
    </row>
    <row r="71" spans="1:14" s="154" customFormat="1" ht="24" x14ac:dyDescent="0.3">
      <c r="A71" s="140">
        <v>19</v>
      </c>
      <c r="B71" s="138" t="s">
        <v>377</v>
      </c>
      <c r="C71" s="132">
        <f>SUM(D71:G71)</f>
        <v>0</v>
      </c>
      <c r="D71" s="137">
        <f>'Planul investitional'!E66</f>
        <v>0</v>
      </c>
      <c r="H71" s="156"/>
      <c r="I71" s="156"/>
    </row>
    <row r="72" spans="1:14" s="154" customFormat="1" x14ac:dyDescent="0.3">
      <c r="A72" s="140">
        <v>20</v>
      </c>
      <c r="B72" s="138" t="s">
        <v>378</v>
      </c>
      <c r="C72" s="132">
        <f>SUM(D72:G72)</f>
        <v>0</v>
      </c>
      <c r="D72" s="137">
        <f>'Planul investitional'!E67</f>
        <v>0</v>
      </c>
      <c r="H72" s="156"/>
      <c r="I72" s="156"/>
    </row>
    <row r="73" spans="1:14" s="154" customFormat="1" x14ac:dyDescent="0.3">
      <c r="A73" s="140">
        <v>21</v>
      </c>
      <c r="B73" s="138" t="s">
        <v>379</v>
      </c>
      <c r="C73" s="132">
        <f>SUM(D73:G73)</f>
        <v>0</v>
      </c>
      <c r="D73" s="137">
        <f>'Planul investitional'!E68</f>
        <v>0</v>
      </c>
      <c r="H73" s="156"/>
      <c r="I73" s="156"/>
    </row>
    <row r="74" spans="1:14" s="161" customFormat="1" ht="24" x14ac:dyDescent="0.3">
      <c r="A74" s="157"/>
      <c r="B74" s="158" t="s">
        <v>380</v>
      </c>
      <c r="C74" s="159">
        <f>SUM(D74:G74)</f>
        <v>0</v>
      </c>
      <c r="D74" s="159">
        <f t="shared" ref="D74" si="39">SUM(D71:D73)</f>
        <v>0</v>
      </c>
      <c r="E74" s="154"/>
      <c r="F74" s="154"/>
      <c r="G74" s="154"/>
      <c r="H74" s="160"/>
      <c r="I74" s="160"/>
    </row>
    <row r="75" spans="1:14" s="154" customFormat="1" x14ac:dyDescent="0.3">
      <c r="A75" s="152" t="s">
        <v>381</v>
      </c>
      <c r="B75" s="152"/>
      <c r="C75" s="153" t="s">
        <v>205</v>
      </c>
      <c r="D75" s="121" t="s">
        <v>332</v>
      </c>
      <c r="E75" s="121" t="s">
        <v>333</v>
      </c>
      <c r="F75" s="121" t="s">
        <v>334</v>
      </c>
      <c r="G75" s="121" t="s">
        <v>335</v>
      </c>
      <c r="H75" s="121" t="s">
        <v>336</v>
      </c>
      <c r="I75" s="121" t="s">
        <v>337</v>
      </c>
      <c r="J75" s="121" t="s">
        <v>411</v>
      </c>
      <c r="K75" s="121" t="s">
        <v>412</v>
      </c>
      <c r="L75" s="121" t="s">
        <v>413</v>
      </c>
      <c r="M75" s="121" t="s">
        <v>414</v>
      </c>
      <c r="N75" s="121" t="s">
        <v>415</v>
      </c>
    </row>
    <row r="76" spans="1:14" s="154" customFormat="1" x14ac:dyDescent="0.3">
      <c r="A76" s="140">
        <v>22</v>
      </c>
      <c r="B76" s="138" t="s">
        <v>382</v>
      </c>
      <c r="C76" s="132">
        <f>SUM(D76:I76)</f>
        <v>0</v>
      </c>
      <c r="D76" s="162">
        <f>'Planul investitional'!D76</f>
        <v>0</v>
      </c>
      <c r="E76" s="162">
        <f>'Planul investitional'!E76</f>
        <v>0</v>
      </c>
      <c r="F76" s="162">
        <f>'Planul investitional'!F76</f>
        <v>0</v>
      </c>
      <c r="G76" s="162">
        <f>'Planul investitional'!G76</f>
        <v>0</v>
      </c>
      <c r="H76" s="162">
        <f>'Planul investitional'!H76</f>
        <v>0</v>
      </c>
      <c r="I76" s="162">
        <f>'Planul investitional'!I76</f>
        <v>0</v>
      </c>
      <c r="J76" s="162">
        <f>'Planul investitional'!J76</f>
        <v>0</v>
      </c>
      <c r="K76" s="162">
        <f>'Planul investitional'!K76</f>
        <v>0</v>
      </c>
      <c r="L76" s="162">
        <f>'Planul investitional'!L76</f>
        <v>0</v>
      </c>
      <c r="M76" s="162">
        <f>'Planul investitional'!M76</f>
        <v>0</v>
      </c>
      <c r="N76" s="162">
        <f>'Planul investitional'!N76</f>
        <v>0</v>
      </c>
    </row>
    <row r="77" spans="1:14" s="154" customFormat="1" x14ac:dyDescent="0.3">
      <c r="A77" s="140"/>
      <c r="B77" s="141" t="s">
        <v>383</v>
      </c>
      <c r="C77" s="132">
        <f>SUM(D77:I77)</f>
        <v>0</v>
      </c>
      <c r="D77" s="137">
        <f>'Planul investitional'!D74</f>
        <v>0</v>
      </c>
      <c r="E77" s="137">
        <f>'Planul investitional'!E74</f>
        <v>0</v>
      </c>
      <c r="F77" s="137">
        <f>'Planul investitional'!F74</f>
        <v>0</v>
      </c>
      <c r="G77" s="137">
        <f>'Planul investitional'!G74</f>
        <v>0</v>
      </c>
      <c r="H77" s="137">
        <f>'Planul investitional'!H74</f>
        <v>0</v>
      </c>
      <c r="I77" s="137">
        <f>'Planul investitional'!I74</f>
        <v>0</v>
      </c>
      <c r="J77" s="137">
        <f>'Planul investitional'!J74</f>
        <v>0</v>
      </c>
      <c r="K77" s="137">
        <f>'Planul investitional'!K74</f>
        <v>0</v>
      </c>
      <c r="L77" s="137">
        <f>'Planul investitional'!L74</f>
        <v>0</v>
      </c>
      <c r="M77" s="137">
        <f>'Planul investitional'!M74</f>
        <v>0</v>
      </c>
      <c r="N77" s="137">
        <f>'Planul investitional'!N74</f>
        <v>0</v>
      </c>
    </row>
    <row r="78" spans="1:14" s="161" customFormat="1" ht="24" x14ac:dyDescent="0.3">
      <c r="A78" s="163"/>
      <c r="B78" s="164" t="s">
        <v>384</v>
      </c>
      <c r="C78" s="132">
        <f>SUM(D78:I78)</f>
        <v>0</v>
      </c>
      <c r="D78" s="132">
        <f>D76</f>
        <v>0</v>
      </c>
      <c r="E78" s="132">
        <f t="shared" ref="E78" si="40">E76</f>
        <v>0</v>
      </c>
      <c r="F78" s="132">
        <f>F76</f>
        <v>0</v>
      </c>
      <c r="G78" s="132">
        <f t="shared" ref="G78:I78" si="41">G76</f>
        <v>0</v>
      </c>
      <c r="H78" s="132">
        <f t="shared" si="41"/>
        <v>0</v>
      </c>
      <c r="I78" s="132">
        <f t="shared" si="41"/>
        <v>0</v>
      </c>
      <c r="J78" s="132">
        <f t="shared" ref="J78:N78" si="42">J76</f>
        <v>0</v>
      </c>
      <c r="K78" s="132">
        <f t="shared" si="42"/>
        <v>0</v>
      </c>
      <c r="L78" s="132">
        <f t="shared" si="42"/>
        <v>0</v>
      </c>
      <c r="M78" s="132">
        <f t="shared" si="42"/>
        <v>0</v>
      </c>
      <c r="N78" s="132">
        <f t="shared" si="42"/>
        <v>0</v>
      </c>
    </row>
    <row r="79" spans="1:14" s="131" customFormat="1" ht="24" x14ac:dyDescent="0.3">
      <c r="A79" s="139"/>
      <c r="B79" s="128" t="s">
        <v>385</v>
      </c>
      <c r="C79" s="125">
        <f>SUM(D79:I79)</f>
        <v>0</v>
      </c>
      <c r="D79" s="125">
        <f>D74-D78</f>
        <v>0</v>
      </c>
      <c r="E79" s="125">
        <f>E78</f>
        <v>0</v>
      </c>
      <c r="F79" s="125">
        <f t="shared" ref="F79:I79" si="43">F78</f>
        <v>0</v>
      </c>
      <c r="G79" s="125">
        <f t="shared" si="43"/>
        <v>0</v>
      </c>
      <c r="H79" s="125">
        <f t="shared" si="43"/>
        <v>0</v>
      </c>
      <c r="I79" s="125">
        <f t="shared" si="43"/>
        <v>0</v>
      </c>
      <c r="J79" s="125">
        <f t="shared" ref="J79:N79" si="44">J78</f>
        <v>0</v>
      </c>
      <c r="K79" s="125">
        <f t="shared" si="44"/>
        <v>0</v>
      </c>
      <c r="L79" s="125">
        <f t="shared" si="44"/>
        <v>0</v>
      </c>
      <c r="M79" s="125">
        <f t="shared" si="44"/>
        <v>0</v>
      </c>
      <c r="N79" s="125">
        <f t="shared" si="44"/>
        <v>0</v>
      </c>
    </row>
    <row r="80" spans="1:14" s="131" customFormat="1" ht="13.5" x14ac:dyDescent="0.3">
      <c r="A80" s="148"/>
      <c r="B80" s="149"/>
      <c r="C80" s="150"/>
      <c r="D80" s="150"/>
      <c r="E80" s="150"/>
      <c r="F80" s="150"/>
      <c r="G80" s="150"/>
      <c r="H80" s="150"/>
      <c r="I80" s="150"/>
    </row>
    <row r="81" spans="1:14" s="161" customFormat="1" ht="27" customHeight="1" x14ac:dyDescent="0.3">
      <c r="A81" s="316" t="s">
        <v>386</v>
      </c>
      <c r="B81" s="317"/>
      <c r="C81" s="153" t="s">
        <v>205</v>
      </c>
      <c r="D81" s="121" t="s">
        <v>332</v>
      </c>
      <c r="E81" s="121" t="s">
        <v>333</v>
      </c>
      <c r="F81" s="121" t="s">
        <v>334</v>
      </c>
      <c r="G81" s="121" t="s">
        <v>335</v>
      </c>
      <c r="H81" s="121" t="s">
        <v>336</v>
      </c>
      <c r="I81" s="121" t="s">
        <v>337</v>
      </c>
      <c r="J81" s="121" t="s">
        <v>411</v>
      </c>
      <c r="K81" s="121" t="s">
        <v>412</v>
      </c>
      <c r="L81" s="121" t="s">
        <v>413</v>
      </c>
      <c r="M81" s="121" t="s">
        <v>414</v>
      </c>
      <c r="N81" s="121" t="s">
        <v>415</v>
      </c>
    </row>
    <row r="82" spans="1:14" s="154" customFormat="1" x14ac:dyDescent="0.3">
      <c r="A82" s="140">
        <v>23</v>
      </c>
      <c r="B82" s="138" t="s">
        <v>387</v>
      </c>
      <c r="C82" s="132">
        <f>SUM(D82:G82)</f>
        <v>0</v>
      </c>
      <c r="D82" s="126">
        <v>0</v>
      </c>
      <c r="E82" s="126">
        <v>0</v>
      </c>
      <c r="F82" s="126">
        <v>0</v>
      </c>
      <c r="G82" s="126">
        <v>0</v>
      </c>
      <c r="H82" s="126">
        <v>0</v>
      </c>
      <c r="I82" s="126">
        <v>0</v>
      </c>
      <c r="J82" s="126">
        <v>0</v>
      </c>
      <c r="K82" s="126">
        <v>0</v>
      </c>
      <c r="L82" s="126">
        <v>0</v>
      </c>
      <c r="M82" s="126">
        <v>0</v>
      </c>
      <c r="N82" s="126">
        <v>0</v>
      </c>
    </row>
    <row r="83" spans="1:14" s="154" customFormat="1" x14ac:dyDescent="0.3">
      <c r="A83" s="140">
        <v>24</v>
      </c>
      <c r="B83" s="138" t="s">
        <v>388</v>
      </c>
      <c r="C83" s="132">
        <f t="shared" ref="C83:C84" si="45">SUM(D83:G83)</f>
        <v>0</v>
      </c>
      <c r="D83" s="126">
        <v>0</v>
      </c>
      <c r="E83" s="126">
        <v>0</v>
      </c>
      <c r="F83" s="126">
        <v>0</v>
      </c>
      <c r="G83" s="126">
        <v>0</v>
      </c>
      <c r="H83" s="126">
        <v>0</v>
      </c>
      <c r="I83" s="126">
        <v>0</v>
      </c>
      <c r="J83" s="126">
        <v>0</v>
      </c>
      <c r="K83" s="126">
        <v>0</v>
      </c>
      <c r="L83" s="126">
        <v>0</v>
      </c>
      <c r="M83" s="126">
        <v>0</v>
      </c>
      <c r="N83" s="126">
        <v>0</v>
      </c>
    </row>
    <row r="84" spans="1:14" s="154" customFormat="1" x14ac:dyDescent="0.3">
      <c r="A84" s="140">
        <v>25</v>
      </c>
      <c r="B84" s="138" t="s">
        <v>389</v>
      </c>
      <c r="C84" s="132">
        <f t="shared" si="45"/>
        <v>0</v>
      </c>
      <c r="D84" s="126">
        <v>0</v>
      </c>
      <c r="E84" s="126">
        <v>0</v>
      </c>
      <c r="F84" s="126">
        <v>0</v>
      </c>
      <c r="G84" s="126">
        <v>0</v>
      </c>
      <c r="H84" s="126">
        <v>0</v>
      </c>
      <c r="I84" s="126">
        <v>0</v>
      </c>
      <c r="J84" s="126">
        <v>0</v>
      </c>
      <c r="K84" s="126">
        <v>0</v>
      </c>
      <c r="L84" s="126">
        <v>0</v>
      </c>
      <c r="M84" s="126">
        <v>0</v>
      </c>
      <c r="N84" s="126">
        <v>0</v>
      </c>
    </row>
    <row r="85" spans="1:14" s="161" customFormat="1" x14ac:dyDescent="0.3">
      <c r="A85" s="163"/>
      <c r="B85" s="164" t="s">
        <v>390</v>
      </c>
      <c r="C85" s="132">
        <f>SUM(D85:I85)</f>
        <v>0</v>
      </c>
      <c r="D85" s="132">
        <f t="shared" ref="D85:F85" si="46">SUM(D82:D84)</f>
        <v>0</v>
      </c>
      <c r="E85" s="132">
        <f t="shared" si="46"/>
        <v>0</v>
      </c>
      <c r="F85" s="132">
        <f t="shared" si="46"/>
        <v>0</v>
      </c>
      <c r="G85" s="132">
        <f>SUM(G82:G84)</f>
        <v>0</v>
      </c>
      <c r="H85" s="132">
        <f t="shared" ref="H85:I85" si="47">SUM(H82:H84)</f>
        <v>0</v>
      </c>
      <c r="I85" s="132">
        <f t="shared" si="47"/>
        <v>0</v>
      </c>
      <c r="J85" s="132">
        <f t="shared" ref="J85:N85" si="48">SUM(J82:J84)</f>
        <v>0</v>
      </c>
      <c r="K85" s="132">
        <f t="shared" si="48"/>
        <v>0</v>
      </c>
      <c r="L85" s="132">
        <f t="shared" si="48"/>
        <v>0</v>
      </c>
      <c r="M85" s="132">
        <f t="shared" si="48"/>
        <v>0</v>
      </c>
      <c r="N85" s="132">
        <f t="shared" si="48"/>
        <v>0</v>
      </c>
    </row>
    <row r="86" spans="1:14" s="131" customFormat="1" ht="13.5" x14ac:dyDescent="0.3">
      <c r="A86" s="139"/>
      <c r="B86" s="128" t="s">
        <v>391</v>
      </c>
      <c r="C86" s="125">
        <f>SUM(D86:I86)</f>
        <v>0</v>
      </c>
      <c r="D86" s="125">
        <f>-D85</f>
        <v>0</v>
      </c>
      <c r="E86" s="125">
        <f t="shared" ref="E86" si="49">-E85</f>
        <v>0</v>
      </c>
      <c r="F86" s="125">
        <f>-F85</f>
        <v>0</v>
      </c>
      <c r="G86" s="125">
        <f>-G85</f>
        <v>0</v>
      </c>
      <c r="H86" s="125">
        <f t="shared" ref="H86:I86" si="50">-H85</f>
        <v>0</v>
      </c>
      <c r="I86" s="125">
        <f t="shared" si="50"/>
        <v>0</v>
      </c>
      <c r="J86" s="125">
        <f t="shared" ref="J86:N86" si="51">-J85</f>
        <v>0</v>
      </c>
      <c r="K86" s="125">
        <f t="shared" si="51"/>
        <v>0</v>
      </c>
      <c r="L86" s="125">
        <f t="shared" si="51"/>
        <v>0</v>
      </c>
      <c r="M86" s="125">
        <f t="shared" si="51"/>
        <v>0</v>
      </c>
      <c r="N86" s="125">
        <f t="shared" si="51"/>
        <v>0</v>
      </c>
    </row>
    <row r="87" spans="1:14" s="131" customFormat="1" ht="13.5" x14ac:dyDescent="0.3">
      <c r="A87" s="315" t="s">
        <v>392</v>
      </c>
      <c r="B87" s="315"/>
      <c r="C87" s="125">
        <f>SUM(D87:I87)</f>
        <v>0</v>
      </c>
      <c r="D87" s="125">
        <f>D79+D86</f>
        <v>0</v>
      </c>
      <c r="E87" s="125">
        <f>E79+E86</f>
        <v>0</v>
      </c>
      <c r="F87" s="125">
        <f>F79+F86</f>
        <v>0</v>
      </c>
      <c r="G87" s="125">
        <f>G79+G86</f>
        <v>0</v>
      </c>
      <c r="H87" s="125">
        <f t="shared" ref="H87:I87" si="52">H79+H86</f>
        <v>0</v>
      </c>
      <c r="I87" s="125">
        <f t="shared" si="52"/>
        <v>0</v>
      </c>
      <c r="J87" s="125">
        <f t="shared" ref="J87:N87" si="53">J79+J86</f>
        <v>0</v>
      </c>
      <c r="K87" s="125">
        <f t="shared" si="53"/>
        <v>0</v>
      </c>
      <c r="L87" s="125">
        <f t="shared" si="53"/>
        <v>0</v>
      </c>
      <c r="M87" s="125">
        <f t="shared" si="53"/>
        <v>0</v>
      </c>
      <c r="N87" s="125">
        <f t="shared" si="53"/>
        <v>0</v>
      </c>
    </row>
    <row r="88" spans="1:14" s="131" customFormat="1" ht="13.5" x14ac:dyDescent="0.3">
      <c r="A88" s="149"/>
      <c r="B88" s="149"/>
      <c r="C88" s="150"/>
      <c r="D88" s="150"/>
      <c r="E88" s="150"/>
      <c r="F88" s="150"/>
      <c r="G88" s="150"/>
      <c r="H88" s="150"/>
      <c r="I88" s="150"/>
    </row>
    <row r="89" spans="1:14" s="131" customFormat="1" ht="13.5" x14ac:dyDescent="0.3">
      <c r="A89" s="322" t="s">
        <v>393</v>
      </c>
      <c r="B89" s="322"/>
      <c r="C89" s="153" t="s">
        <v>205</v>
      </c>
      <c r="D89" s="121" t="s">
        <v>332</v>
      </c>
      <c r="E89" s="121" t="s">
        <v>333</v>
      </c>
      <c r="F89" s="121" t="s">
        <v>334</v>
      </c>
      <c r="G89" s="121" t="s">
        <v>335</v>
      </c>
      <c r="H89" s="121" t="s">
        <v>336</v>
      </c>
      <c r="I89" s="121" t="s">
        <v>337</v>
      </c>
      <c r="J89" s="121" t="s">
        <v>411</v>
      </c>
      <c r="K89" s="121" t="s">
        <v>412</v>
      </c>
      <c r="L89" s="121" t="s">
        <v>413</v>
      </c>
      <c r="M89" s="121" t="s">
        <v>414</v>
      </c>
      <c r="N89" s="121" t="s">
        <v>415</v>
      </c>
    </row>
    <row r="90" spans="1:14" s="131" customFormat="1" ht="13.5" x14ac:dyDescent="0.3">
      <c r="A90" s="322"/>
      <c r="B90" s="322"/>
      <c r="C90" s="125">
        <f>SUM(D90:I90)</f>
        <v>0</v>
      </c>
      <c r="D90" s="125">
        <f>D67+D87</f>
        <v>0</v>
      </c>
      <c r="E90" s="125">
        <f>E67+E87</f>
        <v>0</v>
      </c>
      <c r="F90" s="125">
        <f>F67+F87</f>
        <v>0</v>
      </c>
      <c r="G90" s="125">
        <f t="shared" ref="G90:I90" si="54">G67+G87</f>
        <v>0</v>
      </c>
      <c r="H90" s="125">
        <f>H67+H87</f>
        <v>0</v>
      </c>
      <c r="I90" s="125">
        <f t="shared" si="54"/>
        <v>0</v>
      </c>
      <c r="J90" s="125">
        <f t="shared" ref="J90:N90" si="55">J67+J87</f>
        <v>0</v>
      </c>
      <c r="K90" s="125">
        <f t="shared" si="55"/>
        <v>0</v>
      </c>
      <c r="L90" s="125">
        <f t="shared" si="55"/>
        <v>0</v>
      </c>
      <c r="M90" s="125">
        <f t="shared" si="55"/>
        <v>0</v>
      </c>
      <c r="N90" s="125">
        <f t="shared" si="55"/>
        <v>0</v>
      </c>
    </row>
    <row r="91" spans="1:14" s="136" customFormat="1" x14ac:dyDescent="0.3">
      <c r="A91" s="323" t="s">
        <v>365</v>
      </c>
      <c r="B91" s="323"/>
      <c r="C91" s="132"/>
      <c r="D91" s="142">
        <f>C91</f>
        <v>0</v>
      </c>
      <c r="E91" s="142">
        <f>D92</f>
        <v>0</v>
      </c>
      <c r="F91" s="142">
        <f>E92</f>
        <v>0</v>
      </c>
      <c r="G91" s="142">
        <f t="shared" ref="G91:I91" si="56">F92</f>
        <v>0</v>
      </c>
      <c r="H91" s="142">
        <f t="shared" si="56"/>
        <v>0</v>
      </c>
      <c r="I91" s="142">
        <f t="shared" si="56"/>
        <v>0</v>
      </c>
      <c r="J91" s="142">
        <f t="shared" ref="J91" si="57">I92</f>
        <v>0</v>
      </c>
      <c r="K91" s="142">
        <f t="shared" ref="K91" si="58">J92</f>
        <v>0</v>
      </c>
      <c r="L91" s="142">
        <f t="shared" ref="L91" si="59">K92</f>
        <v>0</v>
      </c>
      <c r="M91" s="142">
        <f t="shared" ref="M91" si="60">L92</f>
        <v>0</v>
      </c>
      <c r="N91" s="142">
        <f t="shared" ref="N91" si="61">M92</f>
        <v>0</v>
      </c>
    </row>
    <row r="92" spans="1:14" s="136" customFormat="1" ht="21.75" customHeight="1" x14ac:dyDescent="0.3">
      <c r="A92" s="323" t="s">
        <v>366</v>
      </c>
      <c r="B92" s="323"/>
      <c r="C92" s="132"/>
      <c r="D92" s="142">
        <f>D91+D90</f>
        <v>0</v>
      </c>
      <c r="E92" s="142">
        <f>E91+E90</f>
        <v>0</v>
      </c>
      <c r="F92" s="142">
        <f>F91+F90</f>
        <v>0</v>
      </c>
      <c r="G92" s="142">
        <f t="shared" ref="G92:I92" si="62">G91+G90</f>
        <v>0</v>
      </c>
      <c r="H92" s="142">
        <f t="shared" si="62"/>
        <v>0</v>
      </c>
      <c r="I92" s="142">
        <f t="shared" si="62"/>
        <v>0</v>
      </c>
      <c r="J92" s="142">
        <f t="shared" ref="J92:N92" si="63">J91+J90</f>
        <v>0</v>
      </c>
      <c r="K92" s="142">
        <f t="shared" si="63"/>
        <v>0</v>
      </c>
      <c r="L92" s="142">
        <f t="shared" si="63"/>
        <v>0</v>
      </c>
      <c r="M92" s="142">
        <f t="shared" si="63"/>
        <v>0</v>
      </c>
      <c r="N92" s="142">
        <f t="shared" si="63"/>
        <v>0</v>
      </c>
    </row>
    <row r="93" spans="1:14" s="136" customFormat="1" ht="21.75" customHeight="1" x14ac:dyDescent="0.3">
      <c r="A93" s="165"/>
      <c r="B93" s="165"/>
      <c r="C93" s="160"/>
      <c r="D93" s="166"/>
      <c r="E93" s="166"/>
      <c r="F93" s="166"/>
      <c r="G93" s="166"/>
      <c r="H93" s="166"/>
      <c r="I93" s="166"/>
    </row>
    <row r="94" spans="1:14" s="122" customFormat="1" ht="13.5" customHeight="1" x14ac:dyDescent="0.3">
      <c r="A94" s="327" t="s">
        <v>394</v>
      </c>
      <c r="B94" s="327"/>
      <c r="C94" s="327"/>
      <c r="D94" s="327"/>
      <c r="E94" s="327"/>
      <c r="F94" s="327"/>
      <c r="G94" s="327"/>
      <c r="H94" s="327"/>
      <c r="I94" s="327"/>
      <c r="J94" s="327"/>
      <c r="K94" s="327"/>
      <c r="L94" s="327"/>
      <c r="M94" s="327"/>
      <c r="N94" s="327"/>
    </row>
    <row r="95" spans="1:14" s="120" customFormat="1" ht="13.5" customHeight="1" x14ac:dyDescent="0.3">
      <c r="A95" s="324" t="s">
        <v>331</v>
      </c>
      <c r="B95" s="325"/>
      <c r="C95" s="326" t="s">
        <v>205</v>
      </c>
      <c r="D95" s="300" t="s">
        <v>105</v>
      </c>
      <c r="E95" s="300"/>
      <c r="F95" s="300"/>
      <c r="G95" s="300"/>
      <c r="H95" s="300"/>
      <c r="I95" s="300"/>
      <c r="J95" s="300"/>
      <c r="K95" s="300"/>
      <c r="L95" s="300"/>
      <c r="M95" s="300"/>
      <c r="N95" s="300"/>
    </row>
    <row r="96" spans="1:14" s="120" customFormat="1" ht="13.5" x14ac:dyDescent="0.3">
      <c r="A96" s="324"/>
      <c r="B96" s="325"/>
      <c r="C96" s="326"/>
      <c r="D96" s="121" t="s">
        <v>332</v>
      </c>
      <c r="E96" s="121" t="s">
        <v>333</v>
      </c>
      <c r="F96" s="121" t="s">
        <v>334</v>
      </c>
      <c r="G96" s="121" t="s">
        <v>335</v>
      </c>
      <c r="H96" s="121" t="s">
        <v>336</v>
      </c>
      <c r="I96" s="121" t="s">
        <v>337</v>
      </c>
      <c r="J96" s="121" t="s">
        <v>411</v>
      </c>
      <c r="K96" s="121" t="s">
        <v>412</v>
      </c>
      <c r="L96" s="121" t="s">
        <v>413</v>
      </c>
      <c r="M96" s="121" t="s">
        <v>414</v>
      </c>
      <c r="N96" s="121" t="s">
        <v>415</v>
      </c>
    </row>
    <row r="97" spans="1:14" s="120" customFormat="1" ht="13.5" x14ac:dyDescent="0.3">
      <c r="A97" s="301" t="s">
        <v>395</v>
      </c>
      <c r="B97" s="301"/>
      <c r="C97" s="301"/>
      <c r="D97" s="301"/>
      <c r="E97" s="301"/>
      <c r="F97" s="301"/>
      <c r="G97" s="301"/>
      <c r="H97" s="301"/>
      <c r="I97" s="301"/>
      <c r="J97" s="301"/>
      <c r="K97" s="301"/>
      <c r="L97" s="301"/>
      <c r="M97" s="301"/>
      <c r="N97" s="301"/>
    </row>
    <row r="98" spans="1:14" s="120" customFormat="1" ht="13.5" x14ac:dyDescent="0.3">
      <c r="A98" s="302" t="s">
        <v>396</v>
      </c>
      <c r="B98" s="302"/>
      <c r="C98" s="302"/>
      <c r="D98" s="302"/>
      <c r="E98" s="302"/>
      <c r="F98" s="302"/>
      <c r="G98" s="302"/>
      <c r="H98" s="302"/>
      <c r="I98" s="302"/>
      <c r="J98" s="302"/>
      <c r="K98" s="302"/>
      <c r="L98" s="302"/>
      <c r="M98" s="302"/>
      <c r="N98" s="302"/>
    </row>
    <row r="99" spans="1:14" s="120" customFormat="1" ht="13.5" customHeight="1" x14ac:dyDescent="0.3">
      <c r="A99" s="303" t="s">
        <v>397</v>
      </c>
      <c r="B99" s="303"/>
      <c r="C99" s="303"/>
      <c r="D99" s="303"/>
      <c r="E99" s="303"/>
      <c r="F99" s="303"/>
      <c r="G99" s="303"/>
      <c r="H99" s="303"/>
      <c r="I99" s="303"/>
      <c r="J99" s="303"/>
      <c r="K99" s="303"/>
      <c r="L99" s="303"/>
      <c r="M99" s="303"/>
      <c r="N99" s="303"/>
    </row>
    <row r="100" spans="1:14" s="120" customFormat="1" ht="13.5" x14ac:dyDescent="0.3">
      <c r="A100" s="123">
        <v>1</v>
      </c>
      <c r="B100" s="124" t="s">
        <v>340</v>
      </c>
      <c r="C100" s="125">
        <f>SUM(D100:I100)</f>
        <v>0</v>
      </c>
      <c r="D100" s="142">
        <f t="shared" ref="D100:I103" si="64">D43-D9</f>
        <v>0</v>
      </c>
      <c r="E100" s="142">
        <f t="shared" si="64"/>
        <v>0</v>
      </c>
      <c r="F100" s="142">
        <f t="shared" si="64"/>
        <v>0</v>
      </c>
      <c r="G100" s="142">
        <f t="shared" si="64"/>
        <v>0</v>
      </c>
      <c r="H100" s="142">
        <f t="shared" si="64"/>
        <v>0</v>
      </c>
      <c r="I100" s="142">
        <f t="shared" si="64"/>
        <v>0</v>
      </c>
      <c r="J100" s="142">
        <f t="shared" ref="J100:N100" si="65">J43-J9</f>
        <v>0</v>
      </c>
      <c r="K100" s="142">
        <f t="shared" si="65"/>
        <v>0</v>
      </c>
      <c r="L100" s="142">
        <f t="shared" si="65"/>
        <v>0</v>
      </c>
      <c r="M100" s="142">
        <f t="shared" si="65"/>
        <v>0</v>
      </c>
      <c r="N100" s="142">
        <f t="shared" si="65"/>
        <v>0</v>
      </c>
    </row>
    <row r="101" spans="1:14" s="120" customFormat="1" ht="13.5" x14ac:dyDescent="0.3">
      <c r="A101" s="123">
        <v>2</v>
      </c>
      <c r="B101" s="124" t="s">
        <v>341</v>
      </c>
      <c r="C101" s="125">
        <f>SUM(D101:I101)</f>
        <v>0</v>
      </c>
      <c r="D101" s="142">
        <f t="shared" si="64"/>
        <v>0</v>
      </c>
      <c r="E101" s="142">
        <f t="shared" si="64"/>
        <v>0</v>
      </c>
      <c r="F101" s="142">
        <f t="shared" si="64"/>
        <v>0</v>
      </c>
      <c r="G101" s="142">
        <f t="shared" si="64"/>
        <v>0</v>
      </c>
      <c r="H101" s="142">
        <f t="shared" si="64"/>
        <v>0</v>
      </c>
      <c r="I101" s="142">
        <f t="shared" si="64"/>
        <v>0</v>
      </c>
      <c r="J101" s="142">
        <f t="shared" ref="J101:N101" si="66">J44-J10</f>
        <v>0</v>
      </c>
      <c r="K101" s="142">
        <f t="shared" si="66"/>
        <v>0</v>
      </c>
      <c r="L101" s="142">
        <f t="shared" si="66"/>
        <v>0</v>
      </c>
      <c r="M101" s="142">
        <f t="shared" si="66"/>
        <v>0</v>
      </c>
      <c r="N101" s="142">
        <f t="shared" si="66"/>
        <v>0</v>
      </c>
    </row>
    <row r="102" spans="1:14" s="120" customFormat="1" ht="13.5" x14ac:dyDescent="0.3">
      <c r="A102" s="123">
        <v>3</v>
      </c>
      <c r="B102" s="124" t="s">
        <v>342</v>
      </c>
      <c r="C102" s="125">
        <f>SUM(D102:I102)</f>
        <v>0</v>
      </c>
      <c r="D102" s="142">
        <f t="shared" si="64"/>
        <v>0</v>
      </c>
      <c r="E102" s="142">
        <f t="shared" si="64"/>
        <v>0</v>
      </c>
      <c r="F102" s="142">
        <f t="shared" si="64"/>
        <v>0</v>
      </c>
      <c r="G102" s="142">
        <f t="shared" si="64"/>
        <v>0</v>
      </c>
      <c r="H102" s="142">
        <f t="shared" si="64"/>
        <v>0</v>
      </c>
      <c r="I102" s="142">
        <f t="shared" si="64"/>
        <v>0</v>
      </c>
      <c r="J102" s="142">
        <f t="shared" ref="J102:N102" si="67">J45-J11</f>
        <v>0</v>
      </c>
      <c r="K102" s="142">
        <f t="shared" si="67"/>
        <v>0</v>
      </c>
      <c r="L102" s="142">
        <f t="shared" si="67"/>
        <v>0</v>
      </c>
      <c r="M102" s="142">
        <f t="shared" si="67"/>
        <v>0</v>
      </c>
      <c r="N102" s="142">
        <f t="shared" si="67"/>
        <v>0</v>
      </c>
    </row>
    <row r="103" spans="1:14" s="131" customFormat="1" ht="23.25" customHeight="1" x14ac:dyDescent="0.3">
      <c r="A103" s="315" t="s">
        <v>398</v>
      </c>
      <c r="B103" s="315"/>
      <c r="C103" s="125">
        <f>SUM(D103:I103)</f>
        <v>0</v>
      </c>
      <c r="D103" s="125">
        <f t="shared" si="64"/>
        <v>0</v>
      </c>
      <c r="E103" s="125">
        <f t="shared" si="64"/>
        <v>0</v>
      </c>
      <c r="F103" s="125">
        <f t="shared" si="64"/>
        <v>0</v>
      </c>
      <c r="G103" s="125">
        <f t="shared" si="64"/>
        <v>0</v>
      </c>
      <c r="H103" s="125">
        <f t="shared" si="64"/>
        <v>0</v>
      </c>
      <c r="I103" s="125">
        <f t="shared" si="64"/>
        <v>0</v>
      </c>
      <c r="J103" s="125">
        <f t="shared" ref="J103:N103" si="68">J46-J12</f>
        <v>0</v>
      </c>
      <c r="K103" s="125">
        <f t="shared" si="68"/>
        <v>0</v>
      </c>
      <c r="L103" s="125">
        <f t="shared" si="68"/>
        <v>0</v>
      </c>
      <c r="M103" s="125">
        <f t="shared" si="68"/>
        <v>0</v>
      </c>
      <c r="N103" s="125">
        <f t="shared" si="68"/>
        <v>0</v>
      </c>
    </row>
    <row r="104" spans="1:14" s="131" customFormat="1" ht="13.5" x14ac:dyDescent="0.3">
      <c r="A104" s="302" t="s">
        <v>399</v>
      </c>
      <c r="B104" s="302"/>
      <c r="C104" s="302"/>
      <c r="D104" s="302"/>
      <c r="E104" s="302"/>
      <c r="F104" s="302"/>
      <c r="G104" s="302"/>
      <c r="H104" s="302"/>
      <c r="I104" s="302"/>
      <c r="J104" s="302"/>
      <c r="K104" s="302"/>
      <c r="L104" s="302"/>
      <c r="M104" s="302"/>
      <c r="N104" s="302"/>
    </row>
    <row r="105" spans="1:14" s="131" customFormat="1" ht="13.5" customHeight="1" x14ac:dyDescent="0.3">
      <c r="A105" s="303" t="s">
        <v>400</v>
      </c>
      <c r="B105" s="303"/>
      <c r="C105" s="303"/>
      <c r="D105" s="303"/>
      <c r="E105" s="303"/>
      <c r="F105" s="303"/>
      <c r="G105" s="303"/>
      <c r="H105" s="303"/>
      <c r="I105" s="303"/>
      <c r="J105" s="303"/>
      <c r="K105" s="303"/>
      <c r="L105" s="303"/>
      <c r="M105" s="303"/>
      <c r="N105" s="303"/>
    </row>
    <row r="106" spans="1:14" s="120" customFormat="1" ht="24" x14ac:dyDescent="0.3">
      <c r="A106" s="123">
        <v>5</v>
      </c>
      <c r="B106" s="130" t="s">
        <v>346</v>
      </c>
      <c r="C106" s="125">
        <f t="shared" ref="C106:C124" si="69">SUM(D106:I106)</f>
        <v>0</v>
      </c>
      <c r="D106" s="142">
        <f t="shared" ref="D106:I115" si="70">D49-D15</f>
        <v>0</v>
      </c>
      <c r="E106" s="142">
        <f t="shared" si="70"/>
        <v>0</v>
      </c>
      <c r="F106" s="142">
        <f t="shared" si="70"/>
        <v>0</v>
      </c>
      <c r="G106" s="142">
        <f t="shared" si="70"/>
        <v>0</v>
      </c>
      <c r="H106" s="142">
        <f t="shared" si="70"/>
        <v>0</v>
      </c>
      <c r="I106" s="142">
        <f t="shared" si="70"/>
        <v>0</v>
      </c>
      <c r="J106" s="142">
        <f t="shared" ref="J106:N106" si="71">J49-J15</f>
        <v>0</v>
      </c>
      <c r="K106" s="142">
        <f t="shared" si="71"/>
        <v>0</v>
      </c>
      <c r="L106" s="142">
        <f t="shared" si="71"/>
        <v>0</v>
      </c>
      <c r="M106" s="142">
        <f t="shared" si="71"/>
        <v>0</v>
      </c>
      <c r="N106" s="142">
        <f t="shared" si="71"/>
        <v>0</v>
      </c>
    </row>
    <row r="107" spans="1:14" s="120" customFormat="1" ht="13.5" x14ac:dyDescent="0.3">
      <c r="A107" s="123">
        <v>6</v>
      </c>
      <c r="B107" s="130" t="s">
        <v>347</v>
      </c>
      <c r="C107" s="125">
        <f t="shared" si="69"/>
        <v>0</v>
      </c>
      <c r="D107" s="142">
        <f t="shared" si="70"/>
        <v>0</v>
      </c>
      <c r="E107" s="142">
        <f t="shared" si="70"/>
        <v>0</v>
      </c>
      <c r="F107" s="142">
        <f t="shared" si="70"/>
        <v>0</v>
      </c>
      <c r="G107" s="142">
        <f t="shared" si="70"/>
        <v>0</v>
      </c>
      <c r="H107" s="142">
        <f t="shared" si="70"/>
        <v>0</v>
      </c>
      <c r="I107" s="142">
        <f t="shared" si="70"/>
        <v>0</v>
      </c>
      <c r="J107" s="142">
        <f t="shared" ref="J107:N107" si="72">J50-J16</f>
        <v>0</v>
      </c>
      <c r="K107" s="142">
        <f t="shared" si="72"/>
        <v>0</v>
      </c>
      <c r="L107" s="142">
        <f t="shared" si="72"/>
        <v>0</v>
      </c>
      <c r="M107" s="142">
        <f t="shared" si="72"/>
        <v>0</v>
      </c>
      <c r="N107" s="142">
        <f t="shared" si="72"/>
        <v>0</v>
      </c>
    </row>
    <row r="108" spans="1:14" s="120" customFormat="1" ht="24" x14ac:dyDescent="0.3">
      <c r="A108" s="123">
        <v>7</v>
      </c>
      <c r="B108" s="124" t="s">
        <v>348</v>
      </c>
      <c r="C108" s="125">
        <f t="shared" si="69"/>
        <v>0</v>
      </c>
      <c r="D108" s="142">
        <f t="shared" si="70"/>
        <v>0</v>
      </c>
      <c r="E108" s="142">
        <f t="shared" si="70"/>
        <v>0</v>
      </c>
      <c r="F108" s="142">
        <f t="shared" si="70"/>
        <v>0</v>
      </c>
      <c r="G108" s="142">
        <f t="shared" si="70"/>
        <v>0</v>
      </c>
      <c r="H108" s="142">
        <f t="shared" si="70"/>
        <v>0</v>
      </c>
      <c r="I108" s="142">
        <f t="shared" si="70"/>
        <v>0</v>
      </c>
      <c r="J108" s="142">
        <f t="shared" ref="J108:N108" si="73">J51-J17</f>
        <v>0</v>
      </c>
      <c r="K108" s="142">
        <f t="shared" si="73"/>
        <v>0</v>
      </c>
      <c r="L108" s="142">
        <f t="shared" si="73"/>
        <v>0</v>
      </c>
      <c r="M108" s="142">
        <f t="shared" si="73"/>
        <v>0</v>
      </c>
      <c r="N108" s="142">
        <f t="shared" si="73"/>
        <v>0</v>
      </c>
    </row>
    <row r="109" spans="1:14" s="120" customFormat="1" ht="13.5" x14ac:dyDescent="0.3">
      <c r="A109" s="123">
        <v>8</v>
      </c>
      <c r="B109" s="124" t="s">
        <v>349</v>
      </c>
      <c r="C109" s="125">
        <f t="shared" si="69"/>
        <v>0</v>
      </c>
      <c r="D109" s="142">
        <f t="shared" si="70"/>
        <v>0</v>
      </c>
      <c r="E109" s="142">
        <f t="shared" si="70"/>
        <v>0</v>
      </c>
      <c r="F109" s="142">
        <f t="shared" si="70"/>
        <v>0</v>
      </c>
      <c r="G109" s="142">
        <f t="shared" si="70"/>
        <v>0</v>
      </c>
      <c r="H109" s="142">
        <f t="shared" si="70"/>
        <v>0</v>
      </c>
      <c r="I109" s="142">
        <f t="shared" si="70"/>
        <v>0</v>
      </c>
      <c r="J109" s="142">
        <f t="shared" ref="J109:N109" si="74">J52-J18</f>
        <v>0</v>
      </c>
      <c r="K109" s="142">
        <f t="shared" si="74"/>
        <v>0</v>
      </c>
      <c r="L109" s="142">
        <f t="shared" si="74"/>
        <v>0</v>
      </c>
      <c r="M109" s="142">
        <f t="shared" si="74"/>
        <v>0</v>
      </c>
      <c r="N109" s="142">
        <f t="shared" si="74"/>
        <v>0</v>
      </c>
    </row>
    <row r="110" spans="1:14" s="120" customFormat="1" ht="13.5" x14ac:dyDescent="0.3">
      <c r="A110" s="123">
        <v>9</v>
      </c>
      <c r="B110" s="124" t="s">
        <v>350</v>
      </c>
      <c r="C110" s="125">
        <f t="shared" si="69"/>
        <v>0</v>
      </c>
      <c r="D110" s="142">
        <f t="shared" si="70"/>
        <v>0</v>
      </c>
      <c r="E110" s="142">
        <f t="shared" si="70"/>
        <v>0</v>
      </c>
      <c r="F110" s="142">
        <f t="shared" si="70"/>
        <v>0</v>
      </c>
      <c r="G110" s="142">
        <f t="shared" si="70"/>
        <v>0</v>
      </c>
      <c r="H110" s="142">
        <f t="shared" si="70"/>
        <v>0</v>
      </c>
      <c r="I110" s="142">
        <f t="shared" si="70"/>
        <v>0</v>
      </c>
      <c r="J110" s="142">
        <f t="shared" ref="J110:N110" si="75">J53-J19</f>
        <v>0</v>
      </c>
      <c r="K110" s="142">
        <f t="shared" si="75"/>
        <v>0</v>
      </c>
      <c r="L110" s="142">
        <f t="shared" si="75"/>
        <v>0</v>
      </c>
      <c r="M110" s="142">
        <f t="shared" si="75"/>
        <v>0</v>
      </c>
      <c r="N110" s="142">
        <f t="shared" si="75"/>
        <v>0</v>
      </c>
    </row>
    <row r="111" spans="1:14" s="120" customFormat="1" ht="13.5" x14ac:dyDescent="0.3">
      <c r="A111" s="123">
        <v>10</v>
      </c>
      <c r="B111" s="124" t="s">
        <v>351</v>
      </c>
      <c r="C111" s="125">
        <f t="shared" si="69"/>
        <v>0</v>
      </c>
      <c r="D111" s="142">
        <f t="shared" si="70"/>
        <v>0</v>
      </c>
      <c r="E111" s="142">
        <f t="shared" si="70"/>
        <v>0</v>
      </c>
      <c r="F111" s="142">
        <f t="shared" si="70"/>
        <v>0</v>
      </c>
      <c r="G111" s="142">
        <f t="shared" si="70"/>
        <v>0</v>
      </c>
      <c r="H111" s="142">
        <f t="shared" si="70"/>
        <v>0</v>
      </c>
      <c r="I111" s="142">
        <f t="shared" si="70"/>
        <v>0</v>
      </c>
      <c r="J111" s="142">
        <f t="shared" ref="J111:N111" si="76">J54-J20</f>
        <v>0</v>
      </c>
      <c r="K111" s="142">
        <f t="shared" si="76"/>
        <v>0</v>
      </c>
      <c r="L111" s="142">
        <f t="shared" si="76"/>
        <v>0</v>
      </c>
      <c r="M111" s="142">
        <f t="shared" si="76"/>
        <v>0</v>
      </c>
      <c r="N111" s="142">
        <f t="shared" si="76"/>
        <v>0</v>
      </c>
    </row>
    <row r="112" spans="1:14" s="120" customFormat="1" ht="13.5" x14ac:dyDescent="0.3">
      <c r="A112" s="123"/>
      <c r="B112" s="128" t="s">
        <v>352</v>
      </c>
      <c r="C112" s="125">
        <f t="shared" si="69"/>
        <v>0</v>
      </c>
      <c r="D112" s="125">
        <f t="shared" si="70"/>
        <v>0</v>
      </c>
      <c r="E112" s="125">
        <f t="shared" si="70"/>
        <v>0</v>
      </c>
      <c r="F112" s="125">
        <f t="shared" si="70"/>
        <v>0</v>
      </c>
      <c r="G112" s="125">
        <f t="shared" si="70"/>
        <v>0</v>
      </c>
      <c r="H112" s="125">
        <f t="shared" si="70"/>
        <v>0</v>
      </c>
      <c r="I112" s="125">
        <f t="shared" si="70"/>
        <v>0</v>
      </c>
      <c r="J112" s="125">
        <f t="shared" ref="J112:N112" si="77">J55-J21</f>
        <v>0</v>
      </c>
      <c r="K112" s="125">
        <f t="shared" si="77"/>
        <v>0</v>
      </c>
      <c r="L112" s="125">
        <f t="shared" si="77"/>
        <v>0</v>
      </c>
      <c r="M112" s="125">
        <f t="shared" si="77"/>
        <v>0</v>
      </c>
      <c r="N112" s="125">
        <f t="shared" si="77"/>
        <v>0</v>
      </c>
    </row>
    <row r="113" spans="1:14" s="120" customFormat="1" ht="13.5" x14ac:dyDescent="0.3">
      <c r="A113" s="123">
        <v>11</v>
      </c>
      <c r="B113" s="124" t="s">
        <v>353</v>
      </c>
      <c r="C113" s="125">
        <f t="shared" si="69"/>
        <v>0</v>
      </c>
      <c r="D113" s="142">
        <f t="shared" si="70"/>
        <v>0</v>
      </c>
      <c r="E113" s="142">
        <f t="shared" si="70"/>
        <v>0</v>
      </c>
      <c r="F113" s="142">
        <f t="shared" si="70"/>
        <v>0</v>
      </c>
      <c r="G113" s="142">
        <f t="shared" si="70"/>
        <v>0</v>
      </c>
      <c r="H113" s="142">
        <f t="shared" si="70"/>
        <v>0</v>
      </c>
      <c r="I113" s="142">
        <f t="shared" si="70"/>
        <v>0</v>
      </c>
      <c r="J113" s="142">
        <f t="shared" ref="J113:N113" si="78">J56-J22</f>
        <v>0</v>
      </c>
      <c r="K113" s="142">
        <f t="shared" si="78"/>
        <v>0</v>
      </c>
      <c r="L113" s="142">
        <f t="shared" si="78"/>
        <v>0</v>
      </c>
      <c r="M113" s="142">
        <f t="shared" si="78"/>
        <v>0</v>
      </c>
      <c r="N113" s="142">
        <f t="shared" si="78"/>
        <v>0</v>
      </c>
    </row>
    <row r="114" spans="1:14" s="120" customFormat="1" ht="13.5" x14ac:dyDescent="0.3">
      <c r="A114" s="133">
        <v>12</v>
      </c>
      <c r="B114" s="130" t="s">
        <v>354</v>
      </c>
      <c r="C114" s="125">
        <f t="shared" si="69"/>
        <v>0</v>
      </c>
      <c r="D114" s="142">
        <f t="shared" si="70"/>
        <v>0</v>
      </c>
      <c r="E114" s="142">
        <f t="shared" si="70"/>
        <v>0</v>
      </c>
      <c r="F114" s="142">
        <f t="shared" si="70"/>
        <v>0</v>
      </c>
      <c r="G114" s="142">
        <f t="shared" si="70"/>
        <v>0</v>
      </c>
      <c r="H114" s="142">
        <f t="shared" si="70"/>
        <v>0</v>
      </c>
      <c r="I114" s="142">
        <f t="shared" si="70"/>
        <v>0</v>
      </c>
      <c r="J114" s="142">
        <f t="shared" ref="J114:N114" si="79">J57-J23</f>
        <v>0</v>
      </c>
      <c r="K114" s="142">
        <f t="shared" si="79"/>
        <v>0</v>
      </c>
      <c r="L114" s="142">
        <f t="shared" si="79"/>
        <v>0</v>
      </c>
      <c r="M114" s="142">
        <f t="shared" si="79"/>
        <v>0</v>
      </c>
      <c r="N114" s="142">
        <f t="shared" si="79"/>
        <v>0</v>
      </c>
    </row>
    <row r="115" spans="1:14" s="131" customFormat="1" ht="13.5" x14ac:dyDescent="0.3">
      <c r="A115" s="123"/>
      <c r="B115" s="128" t="s">
        <v>355</v>
      </c>
      <c r="C115" s="125">
        <f t="shared" si="69"/>
        <v>0</v>
      </c>
      <c r="D115" s="125">
        <f t="shared" si="70"/>
        <v>0</v>
      </c>
      <c r="E115" s="125">
        <f t="shared" si="70"/>
        <v>0</v>
      </c>
      <c r="F115" s="125">
        <f t="shared" si="70"/>
        <v>0</v>
      </c>
      <c r="G115" s="125">
        <f t="shared" si="70"/>
        <v>0</v>
      </c>
      <c r="H115" s="125">
        <f t="shared" si="70"/>
        <v>0</v>
      </c>
      <c r="I115" s="125">
        <f t="shared" si="70"/>
        <v>0</v>
      </c>
      <c r="J115" s="125">
        <f t="shared" ref="J115:N115" si="80">J58-J24</f>
        <v>0</v>
      </c>
      <c r="K115" s="125">
        <f t="shared" si="80"/>
        <v>0</v>
      </c>
      <c r="L115" s="125">
        <f t="shared" si="80"/>
        <v>0</v>
      </c>
      <c r="M115" s="125">
        <f t="shared" si="80"/>
        <v>0</v>
      </c>
      <c r="N115" s="125">
        <f t="shared" si="80"/>
        <v>0</v>
      </c>
    </row>
    <row r="116" spans="1:14" s="120" customFormat="1" ht="36" x14ac:dyDescent="0.3">
      <c r="A116" s="123">
        <v>13</v>
      </c>
      <c r="B116" s="130" t="s">
        <v>356</v>
      </c>
      <c r="C116" s="125">
        <f t="shared" si="69"/>
        <v>0</v>
      </c>
      <c r="D116" s="142">
        <f t="shared" ref="D116:I125" si="81">D59-D25</f>
        <v>0</v>
      </c>
      <c r="E116" s="142">
        <f t="shared" si="81"/>
        <v>0</v>
      </c>
      <c r="F116" s="142">
        <f t="shared" si="81"/>
        <v>0</v>
      </c>
      <c r="G116" s="142">
        <f t="shared" si="81"/>
        <v>0</v>
      </c>
      <c r="H116" s="142">
        <f t="shared" si="81"/>
        <v>0</v>
      </c>
      <c r="I116" s="142">
        <f t="shared" si="81"/>
        <v>0</v>
      </c>
      <c r="J116" s="142">
        <f t="shared" ref="J116:N116" si="82">J59-J25</f>
        <v>0</v>
      </c>
      <c r="K116" s="142">
        <f t="shared" si="82"/>
        <v>0</v>
      </c>
      <c r="L116" s="142">
        <f t="shared" si="82"/>
        <v>0</v>
      </c>
      <c r="M116" s="142">
        <f t="shared" si="82"/>
        <v>0</v>
      </c>
      <c r="N116" s="142">
        <f t="shared" si="82"/>
        <v>0</v>
      </c>
    </row>
    <row r="117" spans="1:14" s="168" customFormat="1" ht="36" x14ac:dyDescent="0.3">
      <c r="A117" s="167">
        <v>14</v>
      </c>
      <c r="B117" s="135" t="s">
        <v>401</v>
      </c>
      <c r="C117" s="125">
        <f t="shared" si="69"/>
        <v>0</v>
      </c>
      <c r="D117" s="125">
        <f t="shared" si="81"/>
        <v>0</v>
      </c>
      <c r="E117" s="125">
        <f t="shared" si="81"/>
        <v>0</v>
      </c>
      <c r="F117" s="125">
        <f t="shared" si="81"/>
        <v>0</v>
      </c>
      <c r="G117" s="125">
        <f t="shared" si="81"/>
        <v>0</v>
      </c>
      <c r="H117" s="125">
        <f t="shared" si="81"/>
        <v>0</v>
      </c>
      <c r="I117" s="125">
        <f t="shared" si="81"/>
        <v>0</v>
      </c>
      <c r="J117" s="125">
        <f t="shared" ref="J117:N117" si="83">J60-J26</f>
        <v>0</v>
      </c>
      <c r="K117" s="125">
        <f t="shared" si="83"/>
        <v>0</v>
      </c>
      <c r="L117" s="125">
        <f t="shared" si="83"/>
        <v>0</v>
      </c>
      <c r="M117" s="125">
        <f t="shared" si="83"/>
        <v>0</v>
      </c>
      <c r="N117" s="125">
        <f t="shared" si="83"/>
        <v>0</v>
      </c>
    </row>
    <row r="118" spans="1:14" s="168" customFormat="1" ht="24" x14ac:dyDescent="0.3">
      <c r="A118" s="167"/>
      <c r="B118" s="135" t="s">
        <v>402</v>
      </c>
      <c r="C118" s="125">
        <f t="shared" si="69"/>
        <v>0</v>
      </c>
      <c r="D118" s="125">
        <f t="shared" si="81"/>
        <v>0</v>
      </c>
      <c r="E118" s="125">
        <f t="shared" si="81"/>
        <v>0</v>
      </c>
      <c r="F118" s="125">
        <f t="shared" si="81"/>
        <v>0</v>
      </c>
      <c r="G118" s="125">
        <f t="shared" si="81"/>
        <v>0</v>
      </c>
      <c r="H118" s="125">
        <f t="shared" si="81"/>
        <v>0</v>
      </c>
      <c r="I118" s="125">
        <f t="shared" si="81"/>
        <v>0</v>
      </c>
      <c r="J118" s="125">
        <f t="shared" ref="J118:N118" si="84">J61-J27</f>
        <v>0</v>
      </c>
      <c r="K118" s="125">
        <f t="shared" si="84"/>
        <v>0</v>
      </c>
      <c r="L118" s="125">
        <f t="shared" si="84"/>
        <v>0</v>
      </c>
      <c r="M118" s="125">
        <f t="shared" si="84"/>
        <v>0</v>
      </c>
      <c r="N118" s="125">
        <f t="shared" si="84"/>
        <v>0</v>
      </c>
    </row>
    <row r="119" spans="1:14" s="168" customFormat="1" ht="24" x14ac:dyDescent="0.3">
      <c r="A119" s="167"/>
      <c r="B119" s="135" t="s">
        <v>403</v>
      </c>
      <c r="C119" s="125">
        <f t="shared" si="69"/>
        <v>0</v>
      </c>
      <c r="D119" s="125">
        <f t="shared" si="81"/>
        <v>0</v>
      </c>
      <c r="E119" s="125">
        <f t="shared" si="81"/>
        <v>0</v>
      </c>
      <c r="F119" s="125">
        <f t="shared" si="81"/>
        <v>0</v>
      </c>
      <c r="G119" s="125">
        <f t="shared" si="81"/>
        <v>0</v>
      </c>
      <c r="H119" s="125">
        <f t="shared" si="81"/>
        <v>0</v>
      </c>
      <c r="I119" s="125">
        <f t="shared" si="81"/>
        <v>0</v>
      </c>
      <c r="J119" s="125">
        <f t="shared" ref="J119:N119" si="85">J62-J28</f>
        <v>0</v>
      </c>
      <c r="K119" s="125">
        <f t="shared" si="85"/>
        <v>0</v>
      </c>
      <c r="L119" s="125">
        <f t="shared" si="85"/>
        <v>0</v>
      </c>
      <c r="M119" s="125">
        <f t="shared" si="85"/>
        <v>0</v>
      </c>
      <c r="N119" s="125">
        <f t="shared" si="85"/>
        <v>0</v>
      </c>
    </row>
    <row r="120" spans="1:14" s="136" customFormat="1" x14ac:dyDescent="0.3">
      <c r="A120" s="133">
        <v>15</v>
      </c>
      <c r="B120" s="138" t="s">
        <v>360</v>
      </c>
      <c r="C120" s="125">
        <f t="shared" si="69"/>
        <v>0</v>
      </c>
      <c r="D120" s="142">
        <f t="shared" si="81"/>
        <v>0</v>
      </c>
      <c r="E120" s="142">
        <f t="shared" si="81"/>
        <v>0</v>
      </c>
      <c r="F120" s="142">
        <f t="shared" si="81"/>
        <v>0</v>
      </c>
      <c r="G120" s="142">
        <f t="shared" si="81"/>
        <v>0</v>
      </c>
      <c r="H120" s="142">
        <f t="shared" si="81"/>
        <v>0</v>
      </c>
      <c r="I120" s="142">
        <f t="shared" si="81"/>
        <v>0</v>
      </c>
      <c r="J120" s="142">
        <f t="shared" ref="J120:N120" si="86">J63-J29</f>
        <v>0</v>
      </c>
      <c r="K120" s="142">
        <f t="shared" si="86"/>
        <v>0</v>
      </c>
      <c r="L120" s="142">
        <f t="shared" si="86"/>
        <v>0</v>
      </c>
      <c r="M120" s="142">
        <f t="shared" si="86"/>
        <v>0</v>
      </c>
      <c r="N120" s="142">
        <f t="shared" si="86"/>
        <v>0</v>
      </c>
    </row>
    <row r="121" spans="1:14" s="136" customFormat="1" x14ac:dyDescent="0.3">
      <c r="A121" s="133">
        <v>16</v>
      </c>
      <c r="B121" s="138" t="s">
        <v>361</v>
      </c>
      <c r="C121" s="125">
        <f t="shared" si="69"/>
        <v>0</v>
      </c>
      <c r="D121" s="142">
        <f t="shared" si="81"/>
        <v>0</v>
      </c>
      <c r="E121" s="142">
        <f t="shared" si="81"/>
        <v>0</v>
      </c>
      <c r="F121" s="142">
        <f t="shared" si="81"/>
        <v>0</v>
      </c>
      <c r="G121" s="142">
        <f t="shared" si="81"/>
        <v>0</v>
      </c>
      <c r="H121" s="142">
        <f t="shared" si="81"/>
        <v>0</v>
      </c>
      <c r="I121" s="142">
        <f t="shared" si="81"/>
        <v>0</v>
      </c>
      <c r="J121" s="142">
        <f t="shared" ref="J121:N121" si="87">J64-J30</f>
        <v>0</v>
      </c>
      <c r="K121" s="142">
        <f t="shared" si="87"/>
        <v>0</v>
      </c>
      <c r="L121" s="142">
        <f t="shared" si="87"/>
        <v>0</v>
      </c>
      <c r="M121" s="142">
        <f t="shared" si="87"/>
        <v>0</v>
      </c>
      <c r="N121" s="142">
        <f t="shared" si="87"/>
        <v>0</v>
      </c>
    </row>
    <row r="122" spans="1:14" s="136" customFormat="1" x14ac:dyDescent="0.3">
      <c r="A122" s="133">
        <v>17</v>
      </c>
      <c r="B122" s="138" t="s">
        <v>362</v>
      </c>
      <c r="C122" s="125">
        <f t="shared" si="69"/>
        <v>0</v>
      </c>
      <c r="D122" s="142">
        <f t="shared" si="81"/>
        <v>0</v>
      </c>
      <c r="E122" s="142">
        <f t="shared" si="81"/>
        <v>0</v>
      </c>
      <c r="F122" s="142">
        <f t="shared" si="81"/>
        <v>0</v>
      </c>
      <c r="G122" s="142">
        <f t="shared" si="81"/>
        <v>0</v>
      </c>
      <c r="H122" s="142">
        <f t="shared" si="81"/>
        <v>0</v>
      </c>
      <c r="I122" s="142">
        <f t="shared" si="81"/>
        <v>0</v>
      </c>
      <c r="J122" s="142">
        <f t="shared" ref="J122:N122" si="88">J65-J31</f>
        <v>0</v>
      </c>
      <c r="K122" s="142">
        <f t="shared" si="88"/>
        <v>0</v>
      </c>
      <c r="L122" s="142">
        <f t="shared" si="88"/>
        <v>0</v>
      </c>
      <c r="M122" s="142">
        <f t="shared" si="88"/>
        <v>0</v>
      </c>
      <c r="N122" s="142">
        <f t="shared" si="88"/>
        <v>0</v>
      </c>
    </row>
    <row r="123" spans="1:14" s="168" customFormat="1" x14ac:dyDescent="0.3">
      <c r="A123" s="303" t="s">
        <v>404</v>
      </c>
      <c r="B123" s="303"/>
      <c r="C123" s="125">
        <f t="shared" si="69"/>
        <v>0</v>
      </c>
      <c r="D123" s="125">
        <f t="shared" si="81"/>
        <v>0</v>
      </c>
      <c r="E123" s="125">
        <f t="shared" si="81"/>
        <v>0</v>
      </c>
      <c r="F123" s="125">
        <f t="shared" si="81"/>
        <v>0</v>
      </c>
      <c r="G123" s="125">
        <f t="shared" si="81"/>
        <v>0</v>
      </c>
      <c r="H123" s="125">
        <f t="shared" si="81"/>
        <v>0</v>
      </c>
      <c r="I123" s="125">
        <f t="shared" si="81"/>
        <v>0</v>
      </c>
      <c r="J123" s="125">
        <f t="shared" ref="J123:N123" si="89">J66-J32</f>
        <v>0</v>
      </c>
      <c r="K123" s="125">
        <f t="shared" si="89"/>
        <v>0</v>
      </c>
      <c r="L123" s="125">
        <f t="shared" si="89"/>
        <v>0</v>
      </c>
      <c r="M123" s="125">
        <f t="shared" si="89"/>
        <v>0</v>
      </c>
      <c r="N123" s="125">
        <f t="shared" si="89"/>
        <v>0</v>
      </c>
    </row>
    <row r="124" spans="1:14" s="131" customFormat="1" ht="27" customHeight="1" x14ac:dyDescent="0.3">
      <c r="A124" s="315" t="s">
        <v>405</v>
      </c>
      <c r="B124" s="315"/>
      <c r="C124" s="125">
        <f t="shared" si="69"/>
        <v>0</v>
      </c>
      <c r="D124" s="125">
        <f t="shared" si="81"/>
        <v>0</v>
      </c>
      <c r="E124" s="125">
        <f t="shared" si="81"/>
        <v>0</v>
      </c>
      <c r="F124" s="125">
        <f t="shared" si="81"/>
        <v>0</v>
      </c>
      <c r="G124" s="125">
        <f t="shared" si="81"/>
        <v>0</v>
      </c>
      <c r="H124" s="125">
        <f t="shared" si="81"/>
        <v>0</v>
      </c>
      <c r="I124" s="125">
        <f t="shared" si="81"/>
        <v>0</v>
      </c>
      <c r="J124" s="125">
        <f t="shared" ref="J124:N124" si="90">J67-J33</f>
        <v>0</v>
      </c>
      <c r="K124" s="125">
        <f t="shared" si="90"/>
        <v>0</v>
      </c>
      <c r="L124" s="125">
        <f t="shared" si="90"/>
        <v>0</v>
      </c>
      <c r="M124" s="125">
        <f t="shared" si="90"/>
        <v>0</v>
      </c>
      <c r="N124" s="125">
        <f t="shared" si="90"/>
        <v>0</v>
      </c>
    </row>
    <row r="125" spans="1:14" s="131" customFormat="1" ht="13.5" x14ac:dyDescent="0.3">
      <c r="A125" s="148"/>
      <c r="B125" s="149"/>
      <c r="C125" s="150"/>
      <c r="D125" s="150"/>
      <c r="E125" s="150"/>
      <c r="F125" s="150"/>
      <c r="G125" s="150"/>
      <c r="H125" s="150"/>
      <c r="I125" s="150"/>
    </row>
    <row r="126" spans="1:14" s="170" customFormat="1" x14ac:dyDescent="0.3">
      <c r="A126" s="169" t="s">
        <v>375</v>
      </c>
      <c r="B126" s="169"/>
      <c r="C126" s="169"/>
      <c r="D126" s="169"/>
      <c r="E126" s="169"/>
      <c r="F126" s="169"/>
      <c r="G126" s="169"/>
      <c r="H126" s="169"/>
      <c r="I126" s="169"/>
    </row>
    <row r="127" spans="1:14" x14ac:dyDescent="0.3">
      <c r="A127" s="152" t="s">
        <v>376</v>
      </c>
      <c r="B127" s="152"/>
      <c r="C127" s="121" t="s">
        <v>205</v>
      </c>
      <c r="D127" s="121" t="s">
        <v>332</v>
      </c>
      <c r="E127" s="155"/>
      <c r="F127" s="155"/>
      <c r="G127" s="155"/>
      <c r="H127" s="155"/>
      <c r="I127" s="155"/>
    </row>
    <row r="128" spans="1:14" s="154" customFormat="1" ht="24" x14ac:dyDescent="0.3">
      <c r="A128" s="140">
        <v>19</v>
      </c>
      <c r="B128" s="138" t="s">
        <v>377</v>
      </c>
      <c r="C128" s="125">
        <f>SUM(D128:G128)</f>
        <v>0</v>
      </c>
      <c r="D128" s="137">
        <f>D71</f>
        <v>0</v>
      </c>
      <c r="E128" s="155"/>
      <c r="F128" s="155"/>
      <c r="G128" s="155"/>
      <c r="H128" s="156"/>
      <c r="I128" s="156"/>
    </row>
    <row r="129" spans="1:14" s="154" customFormat="1" x14ac:dyDescent="0.3">
      <c r="A129" s="140">
        <v>20</v>
      </c>
      <c r="B129" s="138" t="s">
        <v>378</v>
      </c>
      <c r="C129" s="125">
        <f>SUM(D129:G129)</f>
        <v>0</v>
      </c>
      <c r="D129" s="137">
        <f t="shared" ref="D129:D130" si="91">D72</f>
        <v>0</v>
      </c>
      <c r="E129" s="155"/>
      <c r="F129" s="155"/>
      <c r="G129" s="155"/>
      <c r="H129" s="156"/>
      <c r="I129" s="156"/>
    </row>
    <row r="130" spans="1:14" s="154" customFormat="1" x14ac:dyDescent="0.3">
      <c r="A130" s="140">
        <v>21</v>
      </c>
      <c r="B130" s="138" t="s">
        <v>406</v>
      </c>
      <c r="C130" s="125">
        <f>SUM(D130:G130)</f>
        <v>0</v>
      </c>
      <c r="D130" s="137">
        <f t="shared" si="91"/>
        <v>0</v>
      </c>
      <c r="E130" s="155"/>
      <c r="F130" s="155"/>
      <c r="G130" s="155"/>
      <c r="H130" s="156"/>
      <c r="I130" s="156"/>
    </row>
    <row r="131" spans="1:14" s="161" customFormat="1" x14ac:dyDescent="0.3">
      <c r="A131" s="163"/>
      <c r="B131" s="164" t="s">
        <v>407</v>
      </c>
      <c r="C131" s="125">
        <f>SUM(D131:G131)</f>
        <v>0</v>
      </c>
      <c r="D131" s="132">
        <f t="shared" ref="D131" si="92">SUM(D128:D130)</f>
        <v>0</v>
      </c>
      <c r="E131" s="155"/>
      <c r="F131" s="155"/>
      <c r="G131" s="155"/>
      <c r="H131" s="160"/>
      <c r="I131" s="160"/>
    </row>
    <row r="132" spans="1:14" s="154" customFormat="1" x14ac:dyDescent="0.3">
      <c r="A132" s="152" t="s">
        <v>381</v>
      </c>
      <c r="B132" s="152"/>
      <c r="C132" s="121" t="s">
        <v>205</v>
      </c>
      <c r="D132" s="121" t="s">
        <v>332</v>
      </c>
      <c r="E132" s="121" t="s">
        <v>333</v>
      </c>
      <c r="F132" s="121" t="s">
        <v>334</v>
      </c>
      <c r="G132" s="121" t="s">
        <v>335</v>
      </c>
      <c r="H132" s="121" t="s">
        <v>336</v>
      </c>
      <c r="I132" s="121" t="s">
        <v>337</v>
      </c>
      <c r="J132" s="121" t="s">
        <v>411</v>
      </c>
      <c r="K132" s="121" t="s">
        <v>412</v>
      </c>
      <c r="L132" s="121" t="s">
        <v>413</v>
      </c>
      <c r="M132" s="121" t="s">
        <v>414</v>
      </c>
      <c r="N132" s="121" t="s">
        <v>415</v>
      </c>
    </row>
    <row r="133" spans="1:14" s="154" customFormat="1" x14ac:dyDescent="0.3">
      <c r="A133" s="140">
        <v>22</v>
      </c>
      <c r="B133" s="138" t="s">
        <v>382</v>
      </c>
      <c r="C133" s="125">
        <f>SUM(D133:I133)</f>
        <v>0</v>
      </c>
      <c r="D133" s="137">
        <f t="shared" ref="D133:I134" si="93">D76</f>
        <v>0</v>
      </c>
      <c r="E133" s="137">
        <f t="shared" si="93"/>
        <v>0</v>
      </c>
      <c r="F133" s="137">
        <f t="shared" si="93"/>
        <v>0</v>
      </c>
      <c r="G133" s="137">
        <f t="shared" si="93"/>
        <v>0</v>
      </c>
      <c r="H133" s="137">
        <f t="shared" si="93"/>
        <v>0</v>
      </c>
      <c r="I133" s="137">
        <f t="shared" si="93"/>
        <v>0</v>
      </c>
      <c r="J133" s="137">
        <f t="shared" ref="J133:N133" si="94">J76</f>
        <v>0</v>
      </c>
      <c r="K133" s="137">
        <f t="shared" si="94"/>
        <v>0</v>
      </c>
      <c r="L133" s="137">
        <f t="shared" si="94"/>
        <v>0</v>
      </c>
      <c r="M133" s="137">
        <f t="shared" si="94"/>
        <v>0</v>
      </c>
      <c r="N133" s="137">
        <f t="shared" si="94"/>
        <v>0</v>
      </c>
    </row>
    <row r="134" spans="1:14" s="154" customFormat="1" x14ac:dyDescent="0.3">
      <c r="A134" s="140"/>
      <c r="B134" s="141" t="s">
        <v>383</v>
      </c>
      <c r="C134" s="125">
        <f>SUM(D134:I134)</f>
        <v>0</v>
      </c>
      <c r="D134" s="137">
        <f>D77</f>
        <v>0</v>
      </c>
      <c r="E134" s="137">
        <f t="shared" si="93"/>
        <v>0</v>
      </c>
      <c r="F134" s="137">
        <f t="shared" si="93"/>
        <v>0</v>
      </c>
      <c r="G134" s="137">
        <f t="shared" si="93"/>
        <v>0</v>
      </c>
      <c r="H134" s="137">
        <f t="shared" si="93"/>
        <v>0</v>
      </c>
      <c r="I134" s="137">
        <f t="shared" si="93"/>
        <v>0</v>
      </c>
      <c r="J134" s="137">
        <f t="shared" ref="J134:N134" si="95">J77</f>
        <v>0</v>
      </c>
      <c r="K134" s="137">
        <f t="shared" si="95"/>
        <v>0</v>
      </c>
      <c r="L134" s="137">
        <f t="shared" si="95"/>
        <v>0</v>
      </c>
      <c r="M134" s="137">
        <f t="shared" si="95"/>
        <v>0</v>
      </c>
      <c r="N134" s="137">
        <f t="shared" si="95"/>
        <v>0</v>
      </c>
    </row>
    <row r="135" spans="1:14" s="161" customFormat="1" x14ac:dyDescent="0.3">
      <c r="A135" s="163"/>
      <c r="B135" s="164" t="s">
        <v>408</v>
      </c>
      <c r="C135" s="125">
        <f>SUM(D135:I135)</f>
        <v>0</v>
      </c>
      <c r="D135" s="132">
        <f t="shared" ref="D135:I135" si="96">D133</f>
        <v>0</v>
      </c>
      <c r="E135" s="132">
        <f t="shared" si="96"/>
        <v>0</v>
      </c>
      <c r="F135" s="132">
        <f t="shared" si="96"/>
        <v>0</v>
      </c>
      <c r="G135" s="132">
        <f t="shared" si="96"/>
        <v>0</v>
      </c>
      <c r="H135" s="132">
        <f t="shared" si="96"/>
        <v>0</v>
      </c>
      <c r="I135" s="132">
        <f t="shared" si="96"/>
        <v>0</v>
      </c>
      <c r="J135" s="132">
        <f t="shared" ref="J135:N135" si="97">J133</f>
        <v>0</v>
      </c>
      <c r="K135" s="132">
        <f t="shared" si="97"/>
        <v>0</v>
      </c>
      <c r="L135" s="132">
        <f t="shared" si="97"/>
        <v>0</v>
      </c>
      <c r="M135" s="132">
        <f t="shared" si="97"/>
        <v>0</v>
      </c>
      <c r="N135" s="132">
        <f t="shared" si="97"/>
        <v>0</v>
      </c>
    </row>
    <row r="136" spans="1:14" s="131" customFormat="1" ht="13.5" x14ac:dyDescent="0.3">
      <c r="A136" s="139"/>
      <c r="B136" s="128" t="s">
        <v>409</v>
      </c>
      <c r="C136" s="125">
        <f>SUM(D136:I136)</f>
        <v>0</v>
      </c>
      <c r="D136" s="125">
        <f t="shared" ref="D136:I136" si="98">D131-D135</f>
        <v>0</v>
      </c>
      <c r="E136" s="125">
        <f t="shared" si="98"/>
        <v>0</v>
      </c>
      <c r="F136" s="125">
        <f t="shared" si="98"/>
        <v>0</v>
      </c>
      <c r="G136" s="125">
        <f t="shared" si="98"/>
        <v>0</v>
      </c>
      <c r="H136" s="125">
        <f t="shared" si="98"/>
        <v>0</v>
      </c>
      <c r="I136" s="125">
        <f t="shared" si="98"/>
        <v>0</v>
      </c>
      <c r="J136" s="125">
        <f t="shared" ref="J136:N136" si="99">J131-J135</f>
        <v>0</v>
      </c>
      <c r="K136" s="125">
        <f t="shared" si="99"/>
        <v>0</v>
      </c>
      <c r="L136" s="125">
        <f t="shared" si="99"/>
        <v>0</v>
      </c>
      <c r="M136" s="125">
        <f t="shared" si="99"/>
        <v>0</v>
      </c>
      <c r="N136" s="125">
        <f t="shared" si="99"/>
        <v>0</v>
      </c>
    </row>
    <row r="137" spans="1:14" s="171" customFormat="1" ht="13.5" x14ac:dyDescent="0.3">
      <c r="A137" s="148"/>
      <c r="B137" s="149"/>
      <c r="C137" s="150"/>
      <c r="D137" s="150"/>
      <c r="E137" s="150"/>
      <c r="F137" s="150"/>
      <c r="G137" s="150"/>
      <c r="H137" s="150"/>
      <c r="I137" s="150"/>
    </row>
    <row r="138" spans="1:14" s="161" customFormat="1" ht="27.75" customHeight="1" x14ac:dyDescent="0.3">
      <c r="A138" s="316" t="str">
        <f>A81</f>
        <v>ACTIVITATEA DE INVESTITII (inclusiv  reinvestirile din perioada post implementare)</v>
      </c>
      <c r="B138" s="317"/>
      <c r="C138" s="121" t="s">
        <v>205</v>
      </c>
      <c r="D138" s="121" t="s">
        <v>332</v>
      </c>
      <c r="E138" s="121" t="s">
        <v>333</v>
      </c>
      <c r="F138" s="121" t="s">
        <v>334</v>
      </c>
      <c r="G138" s="121" t="s">
        <v>335</v>
      </c>
      <c r="H138" s="121" t="s">
        <v>336</v>
      </c>
      <c r="I138" s="121" t="s">
        <v>337</v>
      </c>
      <c r="J138" s="121" t="s">
        <v>411</v>
      </c>
      <c r="K138" s="121" t="s">
        <v>412</v>
      </c>
      <c r="L138" s="121" t="s">
        <v>413</v>
      </c>
      <c r="M138" s="121" t="s">
        <v>414</v>
      </c>
      <c r="N138" s="121" t="s">
        <v>415</v>
      </c>
    </row>
    <row r="139" spans="1:14" s="154" customFormat="1" x14ac:dyDescent="0.3">
      <c r="A139" s="140">
        <v>23</v>
      </c>
      <c r="B139" s="138" t="s">
        <v>387</v>
      </c>
      <c r="C139" s="125">
        <f>SUM(D139:I139)</f>
        <v>0</v>
      </c>
      <c r="D139" s="137">
        <f t="shared" ref="D139:I141" si="100">D82</f>
        <v>0</v>
      </c>
      <c r="E139" s="137">
        <f t="shared" si="100"/>
        <v>0</v>
      </c>
      <c r="F139" s="137">
        <f t="shared" si="100"/>
        <v>0</v>
      </c>
      <c r="G139" s="137">
        <f t="shared" si="100"/>
        <v>0</v>
      </c>
      <c r="H139" s="137">
        <f t="shared" si="100"/>
        <v>0</v>
      </c>
      <c r="I139" s="137">
        <f t="shared" si="100"/>
        <v>0</v>
      </c>
      <c r="J139" s="137">
        <f t="shared" ref="J139:N139" si="101">J82</f>
        <v>0</v>
      </c>
      <c r="K139" s="137">
        <f t="shared" si="101"/>
        <v>0</v>
      </c>
      <c r="L139" s="137">
        <f t="shared" si="101"/>
        <v>0</v>
      </c>
      <c r="M139" s="137">
        <f t="shared" si="101"/>
        <v>0</v>
      </c>
      <c r="N139" s="137">
        <f t="shared" si="101"/>
        <v>0</v>
      </c>
    </row>
    <row r="140" spans="1:14" s="154" customFormat="1" x14ac:dyDescent="0.3">
      <c r="A140" s="140">
        <v>24</v>
      </c>
      <c r="B140" s="138" t="s">
        <v>388</v>
      </c>
      <c r="C140" s="125">
        <f>SUM(D140:I140)</f>
        <v>0</v>
      </c>
      <c r="D140" s="137">
        <f t="shared" si="100"/>
        <v>0</v>
      </c>
      <c r="E140" s="137">
        <f t="shared" si="100"/>
        <v>0</v>
      </c>
      <c r="F140" s="137">
        <f t="shared" si="100"/>
        <v>0</v>
      </c>
      <c r="G140" s="137">
        <f t="shared" si="100"/>
        <v>0</v>
      </c>
      <c r="H140" s="137">
        <f t="shared" si="100"/>
        <v>0</v>
      </c>
      <c r="I140" s="137">
        <f t="shared" si="100"/>
        <v>0</v>
      </c>
      <c r="J140" s="137">
        <f t="shared" ref="J140:N140" si="102">J83</f>
        <v>0</v>
      </c>
      <c r="K140" s="137">
        <f t="shared" si="102"/>
        <v>0</v>
      </c>
      <c r="L140" s="137">
        <f t="shared" si="102"/>
        <v>0</v>
      </c>
      <c r="M140" s="137">
        <f t="shared" si="102"/>
        <v>0</v>
      </c>
      <c r="N140" s="137">
        <f t="shared" si="102"/>
        <v>0</v>
      </c>
    </row>
    <row r="141" spans="1:14" s="154" customFormat="1" x14ac:dyDescent="0.3">
      <c r="A141" s="140">
        <v>25</v>
      </c>
      <c r="B141" s="138" t="s">
        <v>389</v>
      </c>
      <c r="C141" s="125">
        <f>SUM(D141:I141)</f>
        <v>0</v>
      </c>
      <c r="D141" s="137">
        <f t="shared" si="100"/>
        <v>0</v>
      </c>
      <c r="E141" s="137">
        <f t="shared" si="100"/>
        <v>0</v>
      </c>
      <c r="F141" s="137">
        <f t="shared" si="100"/>
        <v>0</v>
      </c>
      <c r="G141" s="137">
        <f t="shared" si="100"/>
        <v>0</v>
      </c>
      <c r="H141" s="137">
        <f t="shared" si="100"/>
        <v>0</v>
      </c>
      <c r="I141" s="137">
        <f t="shared" si="100"/>
        <v>0</v>
      </c>
      <c r="J141" s="137">
        <f t="shared" ref="J141:N141" si="103">J84</f>
        <v>0</v>
      </c>
      <c r="K141" s="137">
        <f t="shared" si="103"/>
        <v>0</v>
      </c>
      <c r="L141" s="137">
        <f t="shared" si="103"/>
        <v>0</v>
      </c>
      <c r="M141" s="137">
        <f t="shared" si="103"/>
        <v>0</v>
      </c>
      <c r="N141" s="137">
        <f t="shared" si="103"/>
        <v>0</v>
      </c>
    </row>
    <row r="142" spans="1:14" s="161" customFormat="1" x14ac:dyDescent="0.3">
      <c r="A142" s="163"/>
      <c r="B142" s="164" t="s">
        <v>390</v>
      </c>
      <c r="C142" s="125">
        <f>SUM(D142:I142)</f>
        <v>0</v>
      </c>
      <c r="D142" s="132">
        <f t="shared" ref="D142:I142" si="104">SUM(D139:D141)</f>
        <v>0</v>
      </c>
      <c r="E142" s="132">
        <f t="shared" si="104"/>
        <v>0</v>
      </c>
      <c r="F142" s="132">
        <f t="shared" si="104"/>
        <v>0</v>
      </c>
      <c r="G142" s="132">
        <f t="shared" si="104"/>
        <v>0</v>
      </c>
      <c r="H142" s="132">
        <f t="shared" si="104"/>
        <v>0</v>
      </c>
      <c r="I142" s="132">
        <f t="shared" si="104"/>
        <v>0</v>
      </c>
      <c r="J142" s="132">
        <f t="shared" ref="J142:N142" si="105">SUM(J139:J141)</f>
        <v>0</v>
      </c>
      <c r="K142" s="132">
        <f t="shared" si="105"/>
        <v>0</v>
      </c>
      <c r="L142" s="132">
        <f t="shared" si="105"/>
        <v>0</v>
      </c>
      <c r="M142" s="132">
        <f t="shared" si="105"/>
        <v>0</v>
      </c>
      <c r="N142" s="132">
        <f t="shared" si="105"/>
        <v>0</v>
      </c>
    </row>
    <row r="143" spans="1:14" s="131" customFormat="1" ht="13.5" x14ac:dyDescent="0.3">
      <c r="A143" s="139"/>
      <c r="B143" s="128" t="s">
        <v>391</v>
      </c>
      <c r="C143" s="125">
        <f>SUM(D143:I143)</f>
        <v>0</v>
      </c>
      <c r="D143" s="125">
        <f t="shared" ref="D143:F143" si="106">-D142</f>
        <v>0</v>
      </c>
      <c r="E143" s="125">
        <f t="shared" si="106"/>
        <v>0</v>
      </c>
      <c r="F143" s="125">
        <f t="shared" si="106"/>
        <v>0</v>
      </c>
      <c r="G143" s="125">
        <f>-G142</f>
        <v>0</v>
      </c>
      <c r="H143" s="125">
        <f t="shared" ref="H143:I143" si="107">-H142</f>
        <v>0</v>
      </c>
      <c r="I143" s="125">
        <f t="shared" si="107"/>
        <v>0</v>
      </c>
      <c r="J143" s="125">
        <f t="shared" ref="J143:N143" si="108">-J142</f>
        <v>0</v>
      </c>
      <c r="K143" s="125">
        <f t="shared" si="108"/>
        <v>0</v>
      </c>
      <c r="L143" s="125">
        <f t="shared" si="108"/>
        <v>0</v>
      </c>
      <c r="M143" s="125">
        <f t="shared" si="108"/>
        <v>0</v>
      </c>
      <c r="N143" s="125">
        <f t="shared" si="108"/>
        <v>0</v>
      </c>
    </row>
    <row r="144" spans="1:14" s="131" customFormat="1" ht="13.5" x14ac:dyDescent="0.3">
      <c r="A144" s="318" t="s">
        <v>392</v>
      </c>
      <c r="B144" s="319"/>
      <c r="C144" s="121" t="s">
        <v>205</v>
      </c>
      <c r="D144" s="121" t="s">
        <v>332</v>
      </c>
      <c r="E144" s="121" t="s">
        <v>333</v>
      </c>
      <c r="F144" s="121" t="s">
        <v>334</v>
      </c>
      <c r="G144" s="121" t="s">
        <v>335</v>
      </c>
      <c r="H144" s="121" t="s">
        <v>336</v>
      </c>
      <c r="I144" s="121" t="s">
        <v>337</v>
      </c>
      <c r="J144" s="121" t="s">
        <v>411</v>
      </c>
      <c r="K144" s="121" t="s">
        <v>412</v>
      </c>
      <c r="L144" s="121" t="s">
        <v>413</v>
      </c>
      <c r="M144" s="121" t="s">
        <v>414</v>
      </c>
      <c r="N144" s="121" t="s">
        <v>415</v>
      </c>
    </row>
    <row r="145" spans="1:14" s="131" customFormat="1" ht="15" customHeight="1" x14ac:dyDescent="0.3">
      <c r="A145" s="320"/>
      <c r="B145" s="321"/>
      <c r="C145" s="125">
        <f>SUM(D145:I145)</f>
        <v>0</v>
      </c>
      <c r="D145" s="125">
        <f>D136+D143</f>
        <v>0</v>
      </c>
      <c r="E145" s="125">
        <f>E136+E143</f>
        <v>0</v>
      </c>
      <c r="F145" s="125">
        <f>F136+F143</f>
        <v>0</v>
      </c>
      <c r="G145" s="125">
        <f>G136+G143</f>
        <v>0</v>
      </c>
      <c r="H145" s="125">
        <f>H136+H143</f>
        <v>0</v>
      </c>
      <c r="I145" s="125">
        <f t="shared" ref="I145:N145" si="109">I136+I143</f>
        <v>0</v>
      </c>
      <c r="J145" s="125">
        <f t="shared" si="109"/>
        <v>0</v>
      </c>
      <c r="K145" s="125">
        <f t="shared" si="109"/>
        <v>0</v>
      </c>
      <c r="L145" s="125">
        <f t="shared" si="109"/>
        <v>0</v>
      </c>
      <c r="M145" s="125">
        <f t="shared" si="109"/>
        <v>0</v>
      </c>
      <c r="N145" s="125">
        <f t="shared" si="109"/>
        <v>0</v>
      </c>
    </row>
    <row r="146" spans="1:14" s="171" customFormat="1" ht="13.5" x14ac:dyDescent="0.3">
      <c r="A146" s="149"/>
      <c r="B146" s="149"/>
      <c r="C146" s="150"/>
      <c r="D146" s="150"/>
      <c r="E146" s="150"/>
      <c r="F146" s="150"/>
      <c r="G146" s="150"/>
      <c r="H146" s="150"/>
      <c r="I146" s="150"/>
      <c r="J146" s="150"/>
      <c r="K146" s="150"/>
      <c r="L146" s="150"/>
      <c r="M146" s="150"/>
      <c r="N146" s="150"/>
    </row>
    <row r="147" spans="1:14" s="131" customFormat="1" ht="13.5" x14ac:dyDescent="0.3">
      <c r="A147" s="322" t="s">
        <v>410</v>
      </c>
      <c r="B147" s="322"/>
      <c r="C147" s="121" t="s">
        <v>205</v>
      </c>
      <c r="D147" s="121" t="s">
        <v>332</v>
      </c>
      <c r="E147" s="121" t="s">
        <v>333</v>
      </c>
      <c r="F147" s="121" t="s">
        <v>334</v>
      </c>
      <c r="G147" s="121" t="s">
        <v>335</v>
      </c>
      <c r="H147" s="121" t="s">
        <v>336</v>
      </c>
      <c r="I147" s="121" t="s">
        <v>337</v>
      </c>
      <c r="J147" s="121" t="s">
        <v>411</v>
      </c>
      <c r="K147" s="121" t="s">
        <v>412</v>
      </c>
      <c r="L147" s="121" t="s">
        <v>413</v>
      </c>
      <c r="M147" s="121" t="s">
        <v>414</v>
      </c>
      <c r="N147" s="121" t="s">
        <v>415</v>
      </c>
    </row>
    <row r="148" spans="1:14" s="131" customFormat="1" ht="13.5" x14ac:dyDescent="0.3">
      <c r="A148" s="322"/>
      <c r="B148" s="322"/>
      <c r="C148" s="125">
        <f>SUM(D148:I148)</f>
        <v>0</v>
      </c>
      <c r="D148" s="125">
        <f t="shared" ref="D148:I148" si="110">D124+D145</f>
        <v>0</v>
      </c>
      <c r="E148" s="125">
        <f t="shared" si="110"/>
        <v>0</v>
      </c>
      <c r="F148" s="125">
        <f t="shared" si="110"/>
        <v>0</v>
      </c>
      <c r="G148" s="125">
        <f t="shared" si="110"/>
        <v>0</v>
      </c>
      <c r="H148" s="125">
        <f t="shared" si="110"/>
        <v>0</v>
      </c>
      <c r="I148" s="125">
        <f t="shared" si="110"/>
        <v>0</v>
      </c>
      <c r="J148" s="125">
        <f t="shared" ref="J148:N148" si="111">J124+J145</f>
        <v>0</v>
      </c>
      <c r="K148" s="125">
        <f t="shared" si="111"/>
        <v>0</v>
      </c>
      <c r="L148" s="125">
        <f t="shared" si="111"/>
        <v>0</v>
      </c>
      <c r="M148" s="125">
        <f t="shared" si="111"/>
        <v>0</v>
      </c>
      <c r="N148" s="125">
        <f t="shared" si="111"/>
        <v>0</v>
      </c>
    </row>
    <row r="149" spans="1:14" s="154" customFormat="1" x14ac:dyDescent="0.3">
      <c r="A149" s="172"/>
      <c r="B149" s="173"/>
      <c r="C149" s="160"/>
      <c r="D149" s="156"/>
      <c r="E149" s="156"/>
      <c r="F149" s="156"/>
      <c r="G149" s="156"/>
      <c r="H149" s="156"/>
      <c r="I149" s="156"/>
    </row>
    <row r="150" spans="1:14" s="154" customFormat="1" x14ac:dyDescent="0.3">
      <c r="A150" s="172"/>
      <c r="B150" s="173"/>
      <c r="C150" s="160"/>
      <c r="D150" s="156"/>
      <c r="E150" s="156"/>
      <c r="F150" s="156"/>
      <c r="G150" s="156"/>
      <c r="H150" s="156"/>
      <c r="I150" s="156"/>
    </row>
    <row r="151" spans="1:14" s="154" customFormat="1" x14ac:dyDescent="0.3">
      <c r="A151" s="174"/>
      <c r="B151" s="173"/>
      <c r="C151" s="160"/>
      <c r="D151" s="156"/>
      <c r="E151" s="156"/>
      <c r="F151" s="156"/>
      <c r="G151" s="156"/>
      <c r="H151" s="156"/>
      <c r="I151" s="156"/>
    </row>
    <row r="152" spans="1:14" s="154" customFormat="1" x14ac:dyDescent="0.3">
      <c r="A152" s="174"/>
      <c r="B152" s="173"/>
      <c r="C152" s="160"/>
      <c r="D152" s="156"/>
      <c r="E152" s="156"/>
      <c r="F152" s="156"/>
      <c r="G152" s="156"/>
      <c r="H152" s="156"/>
      <c r="I152" s="156"/>
    </row>
    <row r="153" spans="1:14" s="154" customFormat="1" x14ac:dyDescent="0.3">
      <c r="A153" s="174"/>
      <c r="B153" s="173"/>
      <c r="C153" s="160"/>
      <c r="D153" s="156"/>
      <c r="E153" s="156"/>
      <c r="F153" s="156"/>
      <c r="G153" s="156"/>
      <c r="H153" s="156"/>
      <c r="I153" s="156"/>
    </row>
    <row r="154" spans="1:14" s="154" customFormat="1" x14ac:dyDescent="0.3">
      <c r="A154" s="174"/>
      <c r="B154" s="173"/>
      <c r="C154" s="160"/>
      <c r="D154" s="156"/>
      <c r="E154" s="156"/>
      <c r="F154" s="156"/>
      <c r="G154" s="156"/>
      <c r="H154" s="156"/>
      <c r="I154" s="156"/>
    </row>
    <row r="155" spans="1:14" s="154" customFormat="1" x14ac:dyDescent="0.3">
      <c r="A155" s="174"/>
      <c r="B155" s="173"/>
      <c r="C155" s="160"/>
      <c r="D155" s="156"/>
      <c r="E155" s="156"/>
      <c r="F155" s="156"/>
      <c r="G155" s="156"/>
      <c r="H155" s="156"/>
      <c r="I155" s="156"/>
    </row>
    <row r="156" spans="1:14" s="154" customFormat="1" x14ac:dyDescent="0.3">
      <c r="A156" s="174"/>
      <c r="B156" s="173"/>
      <c r="C156" s="160"/>
      <c r="D156" s="156"/>
      <c r="E156" s="156"/>
      <c r="F156" s="156"/>
      <c r="G156" s="156"/>
      <c r="H156" s="156"/>
      <c r="I156" s="156"/>
    </row>
    <row r="157" spans="1:14" s="154" customFormat="1" x14ac:dyDescent="0.3">
      <c r="A157" s="174"/>
      <c r="B157" s="173"/>
      <c r="C157" s="160"/>
      <c r="D157" s="156"/>
      <c r="E157" s="156"/>
      <c r="F157" s="156"/>
      <c r="G157" s="156"/>
      <c r="H157" s="156"/>
      <c r="I157" s="156"/>
    </row>
    <row r="158" spans="1:14" s="154" customFormat="1" x14ac:dyDescent="0.3">
      <c r="A158" s="174"/>
      <c r="B158" s="173"/>
      <c r="C158" s="160"/>
      <c r="D158" s="156"/>
      <c r="E158" s="156"/>
      <c r="F158" s="156"/>
      <c r="G158" s="156"/>
      <c r="H158" s="156"/>
      <c r="I158" s="156"/>
    </row>
    <row r="159" spans="1:14" s="154" customFormat="1" x14ac:dyDescent="0.3">
      <c r="A159" s="174"/>
      <c r="B159" s="173"/>
      <c r="C159" s="160"/>
      <c r="D159" s="156"/>
      <c r="E159" s="156"/>
      <c r="F159" s="156"/>
      <c r="G159" s="156"/>
      <c r="H159" s="156"/>
      <c r="I159" s="156"/>
    </row>
    <row r="160" spans="1:14" s="154" customFormat="1" x14ac:dyDescent="0.3">
      <c r="A160" s="174"/>
      <c r="B160" s="173"/>
      <c r="C160" s="160"/>
      <c r="D160" s="156"/>
      <c r="E160" s="156"/>
      <c r="F160" s="156"/>
      <c r="G160" s="156"/>
      <c r="H160" s="156"/>
      <c r="I160" s="156"/>
    </row>
    <row r="161" spans="1:9" s="154" customFormat="1" x14ac:dyDescent="0.3">
      <c r="A161" s="174"/>
      <c r="B161" s="173"/>
      <c r="C161" s="160"/>
      <c r="D161" s="156"/>
      <c r="E161" s="156"/>
      <c r="F161" s="156"/>
      <c r="G161" s="156"/>
      <c r="H161" s="156"/>
      <c r="I161" s="156"/>
    </row>
    <row r="162" spans="1:9" s="154" customFormat="1" x14ac:dyDescent="0.3">
      <c r="A162" s="174"/>
      <c r="B162" s="173"/>
      <c r="C162" s="160"/>
      <c r="D162" s="156"/>
      <c r="E162" s="156"/>
      <c r="F162" s="156"/>
      <c r="G162" s="156"/>
      <c r="H162" s="156"/>
      <c r="I162" s="156"/>
    </row>
    <row r="163" spans="1:9" s="154" customFormat="1" x14ac:dyDescent="0.3">
      <c r="A163" s="174"/>
      <c r="B163" s="173"/>
      <c r="C163" s="160"/>
      <c r="D163" s="156"/>
      <c r="E163" s="156"/>
      <c r="F163" s="156"/>
      <c r="G163" s="156"/>
      <c r="H163" s="156"/>
      <c r="I163" s="156"/>
    </row>
    <row r="164" spans="1:9" s="154" customFormat="1" x14ac:dyDescent="0.3">
      <c r="A164" s="174"/>
      <c r="B164" s="173"/>
      <c r="C164" s="160"/>
      <c r="D164" s="156"/>
      <c r="E164" s="156"/>
      <c r="F164" s="156"/>
      <c r="G164" s="156"/>
      <c r="H164" s="156"/>
      <c r="I164" s="156"/>
    </row>
  </sheetData>
  <mergeCells count="42">
    <mergeCell ref="A39:A40"/>
    <mergeCell ref="B39:B40"/>
    <mergeCell ref="C39:C40"/>
    <mergeCell ref="A7:N7"/>
    <mergeCell ref="A1:I1"/>
    <mergeCell ref="A5:A6"/>
    <mergeCell ref="B5:B6"/>
    <mergeCell ref="C5:C6"/>
    <mergeCell ref="B3:N3"/>
    <mergeCell ref="A94:N94"/>
    <mergeCell ref="A69:I69"/>
    <mergeCell ref="A81:B81"/>
    <mergeCell ref="A47:N47"/>
    <mergeCell ref="A48:N48"/>
    <mergeCell ref="A123:B123"/>
    <mergeCell ref="A124:B124"/>
    <mergeCell ref="A138:B138"/>
    <mergeCell ref="A144:B145"/>
    <mergeCell ref="A147:B148"/>
    <mergeCell ref="A105:N105"/>
    <mergeCell ref="A8:N8"/>
    <mergeCell ref="D5:N5"/>
    <mergeCell ref="A4:N4"/>
    <mergeCell ref="A13:N13"/>
    <mergeCell ref="A14:N14"/>
    <mergeCell ref="A38:N38"/>
    <mergeCell ref="D39:N39"/>
    <mergeCell ref="A41:N41"/>
    <mergeCell ref="A42:N42"/>
    <mergeCell ref="A103:B103"/>
    <mergeCell ref="A87:B87"/>
    <mergeCell ref="A89:B90"/>
    <mergeCell ref="A91:B91"/>
    <mergeCell ref="A92:B92"/>
    <mergeCell ref="A95:A96"/>
    <mergeCell ref="D95:N95"/>
    <mergeCell ref="A97:N97"/>
    <mergeCell ref="A98:N98"/>
    <mergeCell ref="A99:N99"/>
    <mergeCell ref="A104:N104"/>
    <mergeCell ref="B95:B96"/>
    <mergeCell ref="C95:C9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7"/>
  <sheetViews>
    <sheetView workbookViewId="0">
      <selection activeCell="L48" sqref="L48"/>
    </sheetView>
  </sheetViews>
  <sheetFormatPr defaultColWidth="9.09765625" defaultRowHeight="13" x14ac:dyDescent="0.3"/>
  <cols>
    <col min="1" max="1" width="32.296875" style="183" customWidth="1"/>
    <col min="2" max="2" width="10.59765625" style="184" customWidth="1"/>
    <col min="3" max="3" width="12.296875" style="202" customWidth="1"/>
    <col min="4" max="12" width="10.59765625" style="184" customWidth="1"/>
    <col min="13" max="13" width="9.09765625" style="4"/>
    <col min="14" max="26" width="9.09765625" style="20"/>
    <col min="27" max="27" width="0" style="20" hidden="1" customWidth="1"/>
    <col min="28" max="16384" width="9.09765625" style="20"/>
  </cols>
  <sheetData>
    <row r="1" spans="1:27" s="36" customFormat="1" x14ac:dyDescent="0.3">
      <c r="A1" s="339" t="s">
        <v>416</v>
      </c>
      <c r="B1" s="339"/>
      <c r="C1" s="339"/>
      <c r="D1" s="339"/>
      <c r="E1" s="339"/>
      <c r="F1" s="339"/>
      <c r="G1" s="339"/>
      <c r="H1" s="339"/>
      <c r="I1" s="178"/>
      <c r="J1" s="178"/>
      <c r="K1" s="178"/>
      <c r="L1" s="179"/>
      <c r="M1" s="35"/>
    </row>
    <row r="2" spans="1:27" s="36" customFormat="1" x14ac:dyDescent="0.3">
      <c r="A2" s="340" t="s">
        <v>417</v>
      </c>
      <c r="B2" s="340"/>
      <c r="C2" s="340"/>
      <c r="D2" s="340"/>
      <c r="E2" s="340"/>
      <c r="F2" s="340"/>
      <c r="G2" s="340"/>
      <c r="H2" s="340"/>
      <c r="I2" s="340"/>
      <c r="J2" s="340"/>
      <c r="K2" s="340"/>
      <c r="L2" s="179"/>
      <c r="M2" s="35"/>
      <c r="AA2" s="36" t="s">
        <v>446</v>
      </c>
    </row>
    <row r="3" spans="1:27" s="36" customFormat="1" x14ac:dyDescent="0.3">
      <c r="A3" s="180"/>
      <c r="B3" s="180"/>
      <c r="C3" s="180"/>
      <c r="D3" s="180"/>
      <c r="E3" s="180"/>
      <c r="F3" s="180"/>
      <c r="G3" s="180"/>
      <c r="H3" s="180"/>
      <c r="I3" s="180"/>
      <c r="J3" s="180"/>
      <c r="K3" s="180"/>
      <c r="L3" s="179"/>
      <c r="M3" s="35"/>
      <c r="AA3" s="36" t="s">
        <v>419</v>
      </c>
    </row>
    <row r="4" spans="1:27" s="36" customFormat="1" ht="24" x14ac:dyDescent="0.3">
      <c r="A4" s="181" t="s">
        <v>418</v>
      </c>
      <c r="B4" s="182" t="s">
        <v>419</v>
      </c>
      <c r="C4" s="180"/>
      <c r="D4" s="180"/>
      <c r="E4" s="180"/>
      <c r="F4" s="180"/>
      <c r="G4" s="180"/>
      <c r="H4" s="180"/>
      <c r="I4" s="180"/>
      <c r="J4" s="180"/>
      <c r="K4" s="180"/>
      <c r="L4" s="179"/>
      <c r="M4" s="35"/>
    </row>
    <row r="5" spans="1:27" x14ac:dyDescent="0.3">
      <c r="C5" s="185"/>
    </row>
    <row r="6" spans="1:27" ht="13.5" customHeight="1" x14ac:dyDescent="0.3">
      <c r="A6" s="186" t="s">
        <v>420</v>
      </c>
      <c r="B6" s="187">
        <v>0.04</v>
      </c>
      <c r="C6" s="337" t="s">
        <v>421</v>
      </c>
      <c r="D6" s="338"/>
      <c r="E6" s="338"/>
      <c r="F6" s="338"/>
      <c r="G6" s="338"/>
      <c r="H6" s="338"/>
      <c r="I6" s="338"/>
      <c r="J6" s="338"/>
      <c r="K6" s="338"/>
      <c r="L6" s="338"/>
      <c r="M6" s="338"/>
    </row>
    <row r="7" spans="1:27" s="228" customFormat="1" x14ac:dyDescent="0.3">
      <c r="A7" s="189"/>
      <c r="B7" s="190" t="s">
        <v>205</v>
      </c>
      <c r="C7" s="190">
        <v>1</v>
      </c>
      <c r="D7" s="190">
        <v>2</v>
      </c>
      <c r="E7" s="190">
        <v>3</v>
      </c>
      <c r="F7" s="190">
        <v>4</v>
      </c>
      <c r="G7" s="190">
        <v>5</v>
      </c>
      <c r="H7" s="190">
        <v>6</v>
      </c>
      <c r="I7" s="190">
        <v>7</v>
      </c>
      <c r="J7" s="190">
        <v>8</v>
      </c>
      <c r="K7" s="190">
        <v>9</v>
      </c>
      <c r="L7" s="190">
        <v>10</v>
      </c>
      <c r="M7" s="190">
        <v>11</v>
      </c>
    </row>
    <row r="8" spans="1:27" s="229" customFormat="1" ht="13.5" x14ac:dyDescent="0.3">
      <c r="A8" s="191" t="s">
        <v>422</v>
      </c>
      <c r="B8" s="137">
        <f t="shared" ref="B8:B17" si="0">SUM(C8:M8)</f>
        <v>0</v>
      </c>
      <c r="C8" s="192">
        <f>'Analiza fluxului de numerar'!D103</f>
        <v>0</v>
      </c>
      <c r="D8" s="192">
        <f>'Analiza fluxului de numerar'!E103</f>
        <v>0</v>
      </c>
      <c r="E8" s="192">
        <f>'Analiza fluxului de numerar'!F103</f>
        <v>0</v>
      </c>
      <c r="F8" s="192">
        <f>'Analiza fluxului de numerar'!G103</f>
        <v>0</v>
      </c>
      <c r="G8" s="192">
        <f>'Analiza fluxului de numerar'!H103</f>
        <v>0</v>
      </c>
      <c r="H8" s="192">
        <f>'Analiza fluxului de numerar'!I103</f>
        <v>0</v>
      </c>
      <c r="I8" s="192">
        <f>'Analiza fluxului de numerar'!J103</f>
        <v>0</v>
      </c>
      <c r="J8" s="192">
        <f>'Analiza fluxului de numerar'!K103</f>
        <v>0</v>
      </c>
      <c r="K8" s="192">
        <f>'Analiza fluxului de numerar'!L103</f>
        <v>0</v>
      </c>
      <c r="L8" s="192">
        <f>'Analiza fluxului de numerar'!M103</f>
        <v>0</v>
      </c>
      <c r="M8" s="192">
        <f>'Analiza fluxului de numerar'!N103</f>
        <v>0</v>
      </c>
      <c r="Q8" s="188"/>
    </row>
    <row r="9" spans="1:27" s="229" customFormat="1" ht="13.5" x14ac:dyDescent="0.3">
      <c r="A9" s="191" t="s">
        <v>423</v>
      </c>
      <c r="B9" s="137">
        <f t="shared" si="0"/>
        <v>0</v>
      </c>
      <c r="C9" s="193"/>
      <c r="D9" s="193"/>
      <c r="E9" s="193"/>
      <c r="F9" s="193"/>
      <c r="G9" s="193"/>
      <c r="H9" s="193"/>
      <c r="I9" s="193"/>
      <c r="J9" s="193"/>
      <c r="K9" s="193"/>
      <c r="L9" s="193"/>
      <c r="M9" s="193">
        <f t="shared" ref="M9" si="1">L80</f>
        <v>0</v>
      </c>
      <c r="Q9" s="188"/>
    </row>
    <row r="10" spans="1:27" s="231" customFormat="1" ht="13.5" x14ac:dyDescent="0.3">
      <c r="A10" s="194" t="s">
        <v>424</v>
      </c>
      <c r="B10" s="132">
        <f t="shared" si="0"/>
        <v>0</v>
      </c>
      <c r="C10" s="195">
        <f t="shared" ref="C10:H10" si="2">SUM(C8:C9)</f>
        <v>0</v>
      </c>
      <c r="D10" s="195">
        <f t="shared" si="2"/>
        <v>0</v>
      </c>
      <c r="E10" s="195">
        <f t="shared" si="2"/>
        <v>0</v>
      </c>
      <c r="F10" s="195">
        <f t="shared" si="2"/>
        <v>0</v>
      </c>
      <c r="G10" s="195">
        <f t="shared" si="2"/>
        <v>0</v>
      </c>
      <c r="H10" s="195">
        <f t="shared" si="2"/>
        <v>0</v>
      </c>
      <c r="I10" s="195">
        <f t="shared" ref="I10:M10" si="3">SUM(I8:I9)</f>
        <v>0</v>
      </c>
      <c r="J10" s="195">
        <f t="shared" si="3"/>
        <v>0</v>
      </c>
      <c r="K10" s="195">
        <f t="shared" si="3"/>
        <v>0</v>
      </c>
      <c r="L10" s="195">
        <f t="shared" si="3"/>
        <v>0</v>
      </c>
      <c r="M10" s="195">
        <f t="shared" si="3"/>
        <v>0</v>
      </c>
      <c r="Q10" s="232"/>
    </row>
    <row r="11" spans="1:27" s="229" customFormat="1" ht="13.5" x14ac:dyDescent="0.3">
      <c r="A11" s="191" t="s">
        <v>425</v>
      </c>
      <c r="B11" s="137">
        <f t="shared" si="0"/>
        <v>0</v>
      </c>
      <c r="C11" s="137">
        <f>'Analiza fluxului de numerar'!D118-'Analiza fluxului de numerar'!D117</f>
        <v>0</v>
      </c>
      <c r="D11" s="137">
        <f>'Analiza fluxului de numerar'!E118-'Analiza fluxului de numerar'!E117</f>
        <v>0</v>
      </c>
      <c r="E11" s="137">
        <f>'Analiza fluxului de numerar'!F118-'Analiza fluxului de numerar'!F117</f>
        <v>0</v>
      </c>
      <c r="F11" s="137">
        <f>'Analiza fluxului de numerar'!G118-'Analiza fluxului de numerar'!G117</f>
        <v>0</v>
      </c>
      <c r="G11" s="137">
        <f>'Analiza fluxului de numerar'!H118-'Analiza fluxului de numerar'!H117</f>
        <v>0</v>
      </c>
      <c r="H11" s="137">
        <f>'Analiza fluxului de numerar'!I118-'Analiza fluxului de numerar'!I117</f>
        <v>0</v>
      </c>
      <c r="I11" s="137">
        <f>'Analiza fluxului de numerar'!J118-'Analiza fluxului de numerar'!J117</f>
        <v>0</v>
      </c>
      <c r="J11" s="137">
        <f>'Analiza fluxului de numerar'!K118-'Analiza fluxului de numerar'!K117</f>
        <v>0</v>
      </c>
      <c r="K11" s="137">
        <f>'Analiza fluxului de numerar'!L118-'Analiza fluxului de numerar'!L117</f>
        <v>0</v>
      </c>
      <c r="L11" s="137">
        <f>'Analiza fluxului de numerar'!M118-'Analiza fluxului de numerar'!M117</f>
        <v>0</v>
      </c>
      <c r="M11" s="137">
        <f>'Analiza fluxului de numerar'!N118-'Analiza fluxului de numerar'!N117</f>
        <v>0</v>
      </c>
      <c r="Q11" s="188"/>
    </row>
    <row r="12" spans="1:27" s="229" customFormat="1" ht="13.5" x14ac:dyDescent="0.3">
      <c r="A12" s="191" t="s">
        <v>426</v>
      </c>
      <c r="B12" s="137">
        <f t="shared" si="0"/>
        <v>0</v>
      </c>
      <c r="C12" s="137">
        <f>'Analiza fluxului de numerar'!D142</f>
        <v>0</v>
      </c>
      <c r="D12" s="137">
        <f>'Analiza fluxului de numerar'!E142</f>
        <v>0</v>
      </c>
      <c r="E12" s="137">
        <f>'Analiza fluxului de numerar'!F142</f>
        <v>0</v>
      </c>
      <c r="F12" s="137">
        <f>'Analiza fluxului de numerar'!G142</f>
        <v>0</v>
      </c>
      <c r="G12" s="137">
        <f>'Analiza fluxului de numerar'!H142</f>
        <v>0</v>
      </c>
      <c r="H12" s="137">
        <f>'Analiza fluxului de numerar'!I142</f>
        <v>0</v>
      </c>
      <c r="I12" s="137">
        <f>'Analiza fluxului de numerar'!J142</f>
        <v>0</v>
      </c>
      <c r="J12" s="137">
        <f>'Analiza fluxului de numerar'!K142</f>
        <v>0</v>
      </c>
      <c r="K12" s="137">
        <f>'Analiza fluxului de numerar'!L142</f>
        <v>0</v>
      </c>
      <c r="L12" s="137">
        <f>'Analiza fluxului de numerar'!M142</f>
        <v>0</v>
      </c>
      <c r="M12" s="137">
        <f>'Analiza fluxului de numerar'!N142</f>
        <v>0</v>
      </c>
      <c r="Q12" s="188"/>
    </row>
    <row r="13" spans="1:27" s="229" customFormat="1" ht="13.5" x14ac:dyDescent="0.3">
      <c r="A13" s="191" t="s">
        <v>427</v>
      </c>
      <c r="B13" s="137">
        <f t="shared" si="0"/>
        <v>0</v>
      </c>
      <c r="C13" s="137">
        <f>IF($B$4="NU",-'Planul investitional'!E64+'Analiza fluxului de numerar'!D120-'Analiza fluxului de numerar'!D121,0)</f>
        <v>0</v>
      </c>
      <c r="D13" s="137">
        <f>IF($B$4="NU",-'Planul investitional'!F64+'Analiza fluxului de numerar'!E120-'Analiza fluxului de numerar'!E121,0)</f>
        <v>0</v>
      </c>
      <c r="E13" s="137">
        <f>IF($B$4="NU",-'Planul investitional'!G64+'Analiza fluxului de numerar'!F120-'Analiza fluxului de numerar'!F121,0)</f>
        <v>0</v>
      </c>
      <c r="F13" s="137">
        <f>IF($B$4="NU",-'Planul investitional'!H64+'Analiza fluxului de numerar'!G120-'Analiza fluxului de numerar'!G121,0)</f>
        <v>0</v>
      </c>
      <c r="G13" s="137">
        <f>IF($B$4="NU",-'Planul investitional'!I64+'Analiza fluxului de numerar'!H120-'Analiza fluxului de numerar'!H121,0)</f>
        <v>0</v>
      </c>
      <c r="H13" s="137">
        <f>IF($B$4="NU",-'Planul investitional'!J64+'Analiza fluxului de numerar'!I120-'Analiza fluxului de numerar'!I121,0)</f>
        <v>0</v>
      </c>
      <c r="I13" s="137">
        <f>IF($B$4="NU",-'Planul investitional'!K64+'Analiza fluxului de numerar'!J120-'Analiza fluxului de numerar'!J121,0)</f>
        <v>0</v>
      </c>
      <c r="J13" s="137">
        <f>IF($B$4="NU",-'Planul investitional'!L64+'Analiza fluxului de numerar'!K120-'Analiza fluxului de numerar'!K121,0)</f>
        <v>0</v>
      </c>
      <c r="K13" s="137">
        <f>IF($B$4="NU",-'Planul investitional'!M64+'Analiza fluxului de numerar'!L120-'Analiza fluxului de numerar'!L121,0)</f>
        <v>0</v>
      </c>
      <c r="L13" s="137">
        <f>IF($B$4="NU",-'Planul investitional'!N64+'Analiza fluxului de numerar'!M120-'Analiza fluxului de numerar'!M121,0)</f>
        <v>0</v>
      </c>
      <c r="M13" s="137">
        <f>IF($B$4="NU",-'Planul investitional'!O64+'Analiza fluxului de numerar'!N120-'Analiza fluxului de numerar'!N121,0)</f>
        <v>0</v>
      </c>
      <c r="Q13" s="188"/>
    </row>
    <row r="14" spans="1:27" s="231" customFormat="1" ht="13.5" x14ac:dyDescent="0.3">
      <c r="A14" s="194" t="s">
        <v>428</v>
      </c>
      <c r="B14" s="132">
        <f t="shared" si="0"/>
        <v>0</v>
      </c>
      <c r="C14" s="132">
        <f>SUM(C11:C13)</f>
        <v>0</v>
      </c>
      <c r="D14" s="132">
        <f t="shared" ref="D14:H14" si="4">SUM(D11:D13)</f>
        <v>0</v>
      </c>
      <c r="E14" s="132">
        <f t="shared" si="4"/>
        <v>0</v>
      </c>
      <c r="F14" s="132">
        <f t="shared" si="4"/>
        <v>0</v>
      </c>
      <c r="G14" s="132">
        <f t="shared" si="4"/>
        <v>0</v>
      </c>
      <c r="H14" s="132">
        <f t="shared" si="4"/>
        <v>0</v>
      </c>
      <c r="I14" s="132">
        <f t="shared" ref="I14:M14" si="5">SUM(I11:I13)</f>
        <v>0</v>
      </c>
      <c r="J14" s="132">
        <f t="shared" si="5"/>
        <v>0</v>
      </c>
      <c r="K14" s="132">
        <f t="shared" si="5"/>
        <v>0</v>
      </c>
      <c r="L14" s="132">
        <f t="shared" si="5"/>
        <v>0</v>
      </c>
      <c r="M14" s="132">
        <f t="shared" si="5"/>
        <v>0</v>
      </c>
      <c r="Q14" s="232"/>
    </row>
    <row r="15" spans="1:27" s="231" customFormat="1" ht="13.5" x14ac:dyDescent="0.3">
      <c r="A15" s="194" t="s">
        <v>429</v>
      </c>
      <c r="B15" s="132">
        <f t="shared" si="0"/>
        <v>0</v>
      </c>
      <c r="C15" s="132">
        <f>C10-C14</f>
        <v>0</v>
      </c>
      <c r="D15" s="132">
        <f t="shared" ref="D15:H15" si="6">D10-D14</f>
        <v>0</v>
      </c>
      <c r="E15" s="132">
        <f t="shared" si="6"/>
        <v>0</v>
      </c>
      <c r="F15" s="132">
        <f t="shared" si="6"/>
        <v>0</v>
      </c>
      <c r="G15" s="132">
        <f t="shared" si="6"/>
        <v>0</v>
      </c>
      <c r="H15" s="132">
        <f t="shared" si="6"/>
        <v>0</v>
      </c>
      <c r="I15" s="132">
        <f t="shared" ref="I15:M15" si="7">I10-I14</f>
        <v>0</v>
      </c>
      <c r="J15" s="132">
        <f t="shared" si="7"/>
        <v>0</v>
      </c>
      <c r="K15" s="132">
        <f t="shared" si="7"/>
        <v>0</v>
      </c>
      <c r="L15" s="132">
        <f t="shared" si="7"/>
        <v>0</v>
      </c>
      <c r="M15" s="132">
        <f t="shared" si="7"/>
        <v>0</v>
      </c>
      <c r="Q15" s="232"/>
    </row>
    <row r="16" spans="1:27" s="233" customFormat="1" ht="13.5" x14ac:dyDescent="0.3">
      <c r="A16" s="194" t="s">
        <v>430</v>
      </c>
      <c r="B16" s="132">
        <f t="shared" si="0"/>
        <v>0</v>
      </c>
      <c r="C16" s="132">
        <f>C15*POWER(1+$B$6,-C7)</f>
        <v>0</v>
      </c>
      <c r="D16" s="132">
        <f t="shared" ref="D16:H16" si="8">D15*POWER(1+$B$6,-D7)</f>
        <v>0</v>
      </c>
      <c r="E16" s="132">
        <f t="shared" si="8"/>
        <v>0</v>
      </c>
      <c r="F16" s="132">
        <f t="shared" si="8"/>
        <v>0</v>
      </c>
      <c r="G16" s="132">
        <f>G15*POWER(1+$B$6,-G7)</f>
        <v>0</v>
      </c>
      <c r="H16" s="132">
        <f t="shared" si="8"/>
        <v>0</v>
      </c>
      <c r="I16" s="132">
        <f t="shared" ref="I16:M16" si="9">I15*POWER(1+$B$6,-I7)</f>
        <v>0</v>
      </c>
      <c r="J16" s="132">
        <f t="shared" si="9"/>
        <v>0</v>
      </c>
      <c r="K16" s="132">
        <f t="shared" si="9"/>
        <v>0</v>
      </c>
      <c r="L16" s="132">
        <f t="shared" si="9"/>
        <v>0</v>
      </c>
      <c r="M16" s="132">
        <f t="shared" si="9"/>
        <v>0</v>
      </c>
      <c r="Q16" s="234"/>
    </row>
    <row r="17" spans="1:17" s="231" customFormat="1" ht="13.5" x14ac:dyDescent="0.3">
      <c r="A17" s="194" t="s">
        <v>431</v>
      </c>
      <c r="B17" s="132">
        <f t="shared" si="0"/>
        <v>0</v>
      </c>
      <c r="C17" s="132">
        <f>IF($B$4="NU",(C12-'Planul investitional'!E63)*POWER(1+$B$6,-C7),C12*POWER(1+$B$6,-C7))</f>
        <v>0</v>
      </c>
      <c r="D17" s="132">
        <f>IF($B$4="NU",(D12-'Planul investitional'!F63)*POWER(1+$B$6,-D7),D12*POWER(1+$B$6,-D7))</f>
        <v>0</v>
      </c>
      <c r="E17" s="132">
        <f>IF($B$4="NU",(E12-'Planul investitional'!G63)*POWER(1+$B$6,-E7),E12*POWER(1+$B$6,-E7))</f>
        <v>0</v>
      </c>
      <c r="F17" s="132">
        <f>IF($B$4="NU",(F12-'Planul investitional'!H63)*POWER(1+$B$6,-F7),F12*POWER(1+$B$6,-F7))</f>
        <v>0</v>
      </c>
      <c r="G17" s="132">
        <f>IF($B$4="NU",(G12-'Planul investitional'!I63)*POWER(1+$B$6,-G7),G12*POWER(1+$B$6,-G7))</f>
        <v>0</v>
      </c>
      <c r="H17" s="132">
        <f>IF($B$4="NU",(H12-'Planul investitional'!J63)*POWER(1+$B$6,-H7),H12*POWER(1+$B$6,-H7))</f>
        <v>0</v>
      </c>
      <c r="I17" s="132">
        <f>IF($B$4="NU",(I12-'Planul investitional'!K63)*POWER(1+$B$6,-I7),I12*POWER(1+$B$6,-I7))</f>
        <v>0</v>
      </c>
      <c r="J17" s="132">
        <f>IF($B$4="NU",(J12-'Planul investitional'!L63)*POWER(1+$B$6,-J7),J12*POWER(1+$B$6,-J7))</f>
        <v>0</v>
      </c>
      <c r="K17" s="132">
        <f>IF($B$4="NU",(K12-'Planul investitional'!M63)*POWER(1+$B$6,-K7),K12*POWER(1+$B$6,-K7))</f>
        <v>0</v>
      </c>
      <c r="L17" s="132">
        <f>IF($B$4="NU",(L12-'Planul investitional'!N63)*POWER(1+$B$6,-L7),L12*POWER(1+$B$6,-L7))</f>
        <v>0</v>
      </c>
      <c r="M17" s="132">
        <f>IF($B$4="NU",(M12-'Planul investitional'!O63)*POWER(1+$B$6,-M7),M12*POWER(1+$B$6,-M7))</f>
        <v>0</v>
      </c>
      <c r="Q17" s="232"/>
    </row>
    <row r="18" spans="1:17" s="235" customFormat="1" ht="24" x14ac:dyDescent="0.3">
      <c r="A18" s="196" t="s">
        <v>534</v>
      </c>
      <c r="B18" s="197">
        <f>SUM(C16:M16)</f>
        <v>0</v>
      </c>
      <c r="C18" s="198"/>
      <c r="D18" s="199"/>
      <c r="E18" s="200"/>
      <c r="F18" s="200"/>
      <c r="G18" s="200"/>
      <c r="H18" s="200"/>
      <c r="I18" s="200"/>
      <c r="J18" s="200"/>
      <c r="K18" s="200"/>
      <c r="L18" s="200"/>
      <c r="M18" s="230"/>
      <c r="Q18" s="236"/>
    </row>
    <row r="19" spans="1:17" s="235" customFormat="1" ht="24" x14ac:dyDescent="0.3">
      <c r="A19" s="194" t="s">
        <v>535</v>
      </c>
      <c r="B19" s="201" t="str">
        <f>IFERROR(IRR(C15:M15),"")</f>
        <v/>
      </c>
      <c r="C19" s="160"/>
      <c r="D19" s="199"/>
      <c r="E19" s="200"/>
      <c r="F19" s="200"/>
      <c r="G19" s="200"/>
      <c r="H19" s="200"/>
      <c r="I19" s="200"/>
      <c r="J19" s="200"/>
      <c r="K19" s="200"/>
      <c r="L19" s="200"/>
      <c r="M19" s="230"/>
      <c r="Q19" s="236"/>
    </row>
    <row r="20" spans="1:17" s="235" customFormat="1" ht="15" x14ac:dyDescent="0.3">
      <c r="A20" s="362"/>
      <c r="B20" s="363"/>
      <c r="C20" s="160"/>
      <c r="D20" s="199"/>
      <c r="E20" s="200"/>
      <c r="F20" s="200"/>
      <c r="G20" s="200"/>
      <c r="H20" s="200"/>
      <c r="I20" s="200"/>
      <c r="J20" s="200"/>
      <c r="K20" s="200"/>
      <c r="L20" s="200"/>
      <c r="M20" s="230"/>
      <c r="Q20" s="236"/>
    </row>
    <row r="21" spans="1:17" s="235" customFormat="1" ht="15" x14ac:dyDescent="0.3">
      <c r="A21" s="362"/>
      <c r="B21" s="363"/>
      <c r="C21" s="160"/>
      <c r="D21" s="199"/>
      <c r="E21" s="200"/>
      <c r="F21" s="200"/>
      <c r="G21" s="200"/>
      <c r="H21" s="200"/>
      <c r="I21" s="200"/>
      <c r="J21" s="200"/>
      <c r="K21" s="200"/>
      <c r="L21" s="200"/>
      <c r="M21" s="230"/>
      <c r="Q21" s="236"/>
    </row>
    <row r="22" spans="1:17" s="235" customFormat="1" ht="24" x14ac:dyDescent="0.3">
      <c r="A22" s="181" t="s">
        <v>418</v>
      </c>
      <c r="B22" s="182" t="s">
        <v>419</v>
      </c>
      <c r="C22" s="180"/>
      <c r="D22" s="180"/>
      <c r="E22" s="180"/>
      <c r="F22" s="180"/>
      <c r="G22" s="180"/>
      <c r="H22" s="180"/>
      <c r="I22" s="180"/>
      <c r="J22" s="180"/>
      <c r="K22" s="180"/>
      <c r="L22" s="179"/>
      <c r="M22" s="35"/>
      <c r="Q22" s="236"/>
    </row>
    <row r="23" spans="1:17" s="235" customFormat="1" ht="15" x14ac:dyDescent="0.3">
      <c r="A23" s="183"/>
      <c r="B23" s="184"/>
      <c r="C23" s="185"/>
      <c r="D23" s="184"/>
      <c r="E23" s="184"/>
      <c r="F23" s="184"/>
      <c r="G23" s="184"/>
      <c r="H23" s="184"/>
      <c r="I23" s="184"/>
      <c r="J23" s="184"/>
      <c r="K23" s="184"/>
      <c r="L23" s="184"/>
      <c r="M23" s="4"/>
      <c r="Q23" s="236"/>
    </row>
    <row r="24" spans="1:17" s="235" customFormat="1" ht="15" x14ac:dyDescent="0.3">
      <c r="A24" s="186" t="s">
        <v>420</v>
      </c>
      <c r="B24" s="187">
        <v>0.04</v>
      </c>
      <c r="C24" s="337" t="s">
        <v>421</v>
      </c>
      <c r="D24" s="338"/>
      <c r="E24" s="338"/>
      <c r="F24" s="338"/>
      <c r="G24" s="338"/>
      <c r="H24" s="338"/>
      <c r="I24" s="338"/>
      <c r="J24" s="338"/>
      <c r="K24" s="338"/>
      <c r="L24" s="338"/>
      <c r="M24" s="338"/>
      <c r="Q24" s="236"/>
    </row>
    <row r="25" spans="1:17" s="235" customFormat="1" ht="15" x14ac:dyDescent="0.3">
      <c r="A25" s="189"/>
      <c r="B25" s="190" t="s">
        <v>205</v>
      </c>
      <c r="C25" s="190">
        <v>1</v>
      </c>
      <c r="D25" s="190">
        <v>2</v>
      </c>
      <c r="E25" s="190">
        <v>3</v>
      </c>
      <c r="F25" s="190">
        <v>4</v>
      </c>
      <c r="G25" s="190">
        <v>5</v>
      </c>
      <c r="H25" s="190">
        <v>6</v>
      </c>
      <c r="I25" s="190">
        <v>7</v>
      </c>
      <c r="J25" s="190">
        <v>8</v>
      </c>
      <c r="K25" s="190">
        <v>9</v>
      </c>
      <c r="L25" s="190">
        <v>10</v>
      </c>
      <c r="M25" s="190">
        <v>11</v>
      </c>
      <c r="Q25" s="236"/>
    </row>
    <row r="26" spans="1:17" s="235" customFormat="1" ht="15" x14ac:dyDescent="0.3">
      <c r="A26" s="191" t="s">
        <v>422</v>
      </c>
      <c r="B26" s="137">
        <f t="shared" ref="B26:B36" si="10">SUM(C26:M26)</f>
        <v>0</v>
      </c>
      <c r="C26" s="192">
        <f>C8</f>
        <v>0</v>
      </c>
      <c r="D26" s="192">
        <f t="shared" ref="D26:M26" si="11">D8</f>
        <v>0</v>
      </c>
      <c r="E26" s="192">
        <f t="shared" si="11"/>
        <v>0</v>
      </c>
      <c r="F26" s="192">
        <f t="shared" si="11"/>
        <v>0</v>
      </c>
      <c r="G26" s="192">
        <f t="shared" si="11"/>
        <v>0</v>
      </c>
      <c r="H26" s="192">
        <f t="shared" si="11"/>
        <v>0</v>
      </c>
      <c r="I26" s="192">
        <f t="shared" si="11"/>
        <v>0</v>
      </c>
      <c r="J26" s="192">
        <f t="shared" si="11"/>
        <v>0</v>
      </c>
      <c r="K26" s="192">
        <f t="shared" si="11"/>
        <v>0</v>
      </c>
      <c r="L26" s="192">
        <f t="shared" si="11"/>
        <v>0</v>
      </c>
      <c r="M26" s="192">
        <f t="shared" si="11"/>
        <v>0</v>
      </c>
      <c r="Q26" s="236"/>
    </row>
    <row r="27" spans="1:17" s="235" customFormat="1" ht="15" x14ac:dyDescent="0.3">
      <c r="A27" s="191" t="s">
        <v>423</v>
      </c>
      <c r="B27" s="137">
        <f t="shared" si="10"/>
        <v>0</v>
      </c>
      <c r="C27" s="193"/>
      <c r="D27" s="193"/>
      <c r="E27" s="193"/>
      <c r="F27" s="193"/>
      <c r="G27" s="193"/>
      <c r="H27" s="193"/>
      <c r="I27" s="193"/>
      <c r="J27" s="193"/>
      <c r="K27" s="193"/>
      <c r="L27" s="193"/>
      <c r="M27" s="193">
        <f>M9</f>
        <v>0</v>
      </c>
      <c r="Q27" s="236"/>
    </row>
    <row r="28" spans="1:17" s="235" customFormat="1" ht="15" x14ac:dyDescent="0.3">
      <c r="A28" s="194" t="s">
        <v>424</v>
      </c>
      <c r="B28" s="132">
        <f t="shared" si="10"/>
        <v>0</v>
      </c>
      <c r="C28" s="195">
        <f t="shared" ref="C28:M28" si="12">SUM(C26:C27)</f>
        <v>0</v>
      </c>
      <c r="D28" s="195">
        <f t="shared" si="12"/>
        <v>0</v>
      </c>
      <c r="E28" s="195">
        <f t="shared" si="12"/>
        <v>0</v>
      </c>
      <c r="F28" s="195">
        <f t="shared" si="12"/>
        <v>0</v>
      </c>
      <c r="G28" s="195">
        <f t="shared" si="12"/>
        <v>0</v>
      </c>
      <c r="H28" s="195">
        <f t="shared" si="12"/>
        <v>0</v>
      </c>
      <c r="I28" s="195">
        <f t="shared" si="12"/>
        <v>0</v>
      </c>
      <c r="J28" s="195">
        <f t="shared" si="12"/>
        <v>0</v>
      </c>
      <c r="K28" s="195">
        <f t="shared" si="12"/>
        <v>0</v>
      </c>
      <c r="L28" s="195">
        <f t="shared" si="12"/>
        <v>0</v>
      </c>
      <c r="M28" s="195">
        <f t="shared" si="12"/>
        <v>0</v>
      </c>
      <c r="Q28" s="236"/>
    </row>
    <row r="29" spans="1:17" s="235" customFormat="1" ht="15" x14ac:dyDescent="0.3">
      <c r="A29" s="191" t="s">
        <v>425</v>
      </c>
      <c r="B29" s="137">
        <f t="shared" si="10"/>
        <v>0</v>
      </c>
      <c r="C29" s="137">
        <f>C11</f>
        <v>0</v>
      </c>
      <c r="D29" s="137">
        <f t="shared" ref="D29:M29" si="13">D11</f>
        <v>0</v>
      </c>
      <c r="E29" s="137">
        <f t="shared" si="13"/>
        <v>0</v>
      </c>
      <c r="F29" s="137">
        <f t="shared" si="13"/>
        <v>0</v>
      </c>
      <c r="G29" s="137">
        <f t="shared" si="13"/>
        <v>0</v>
      </c>
      <c r="H29" s="137">
        <f t="shared" si="13"/>
        <v>0</v>
      </c>
      <c r="I29" s="137">
        <f t="shared" si="13"/>
        <v>0</v>
      </c>
      <c r="J29" s="137">
        <f t="shared" si="13"/>
        <v>0</v>
      </c>
      <c r="K29" s="137">
        <f t="shared" si="13"/>
        <v>0</v>
      </c>
      <c r="L29" s="137">
        <f t="shared" si="13"/>
        <v>0</v>
      </c>
      <c r="M29" s="137">
        <f t="shared" si="13"/>
        <v>0</v>
      </c>
      <c r="Q29" s="236"/>
    </row>
    <row r="30" spans="1:17" s="235" customFormat="1" ht="15" x14ac:dyDescent="0.3">
      <c r="A30" s="191" t="s">
        <v>426</v>
      </c>
      <c r="B30" s="137">
        <f t="shared" si="10"/>
        <v>0</v>
      </c>
      <c r="C30" s="137">
        <f>'Planul investitional'!E65</f>
        <v>0</v>
      </c>
      <c r="D30" s="137">
        <f>D12</f>
        <v>0</v>
      </c>
      <c r="E30" s="137">
        <f t="shared" ref="E30:M30" si="14">E12</f>
        <v>0</v>
      </c>
      <c r="F30" s="137">
        <f t="shared" si="14"/>
        <v>0</v>
      </c>
      <c r="G30" s="137">
        <f t="shared" si="14"/>
        <v>0</v>
      </c>
      <c r="H30" s="137">
        <f t="shared" si="14"/>
        <v>0</v>
      </c>
      <c r="I30" s="137">
        <f t="shared" si="14"/>
        <v>0</v>
      </c>
      <c r="J30" s="137">
        <f t="shared" si="14"/>
        <v>0</v>
      </c>
      <c r="K30" s="137">
        <f t="shared" si="14"/>
        <v>0</v>
      </c>
      <c r="L30" s="137">
        <f t="shared" si="14"/>
        <v>0</v>
      </c>
      <c r="M30" s="137">
        <f t="shared" si="14"/>
        <v>0</v>
      </c>
      <c r="Q30" s="236"/>
    </row>
    <row r="31" spans="1:17" s="235" customFormat="1" ht="15" x14ac:dyDescent="0.3">
      <c r="A31" s="191" t="s">
        <v>538</v>
      </c>
      <c r="B31" s="137">
        <f t="shared" si="10"/>
        <v>0</v>
      </c>
      <c r="C31" s="137">
        <f>'Planul investitional'!D76</f>
        <v>0</v>
      </c>
      <c r="D31" s="137">
        <f>'Planul investitional'!E76</f>
        <v>0</v>
      </c>
      <c r="E31" s="137">
        <f>'Planul investitional'!F76</f>
        <v>0</v>
      </c>
      <c r="F31" s="137">
        <f>'Planul investitional'!G76</f>
        <v>0</v>
      </c>
      <c r="G31" s="137">
        <f>'Planul investitional'!H76</f>
        <v>0</v>
      </c>
      <c r="H31" s="137">
        <f>'Planul investitional'!I76</f>
        <v>0</v>
      </c>
      <c r="I31" s="137">
        <f>'Planul investitional'!J76</f>
        <v>0</v>
      </c>
      <c r="J31" s="137">
        <f>'Planul investitional'!K76</f>
        <v>0</v>
      </c>
      <c r="K31" s="137">
        <f>'Planul investitional'!L76</f>
        <v>0</v>
      </c>
      <c r="L31" s="137">
        <f>'Planul investitional'!M76</f>
        <v>0</v>
      </c>
      <c r="M31" s="137">
        <f>'Planul investitional'!N76</f>
        <v>0</v>
      </c>
      <c r="Q31" s="236"/>
    </row>
    <row r="32" spans="1:17" s="235" customFormat="1" ht="15" x14ac:dyDescent="0.3">
      <c r="A32" s="191" t="s">
        <v>427</v>
      </c>
      <c r="B32" s="137">
        <f t="shared" si="10"/>
        <v>0</v>
      </c>
      <c r="C32" s="137">
        <f>IF($B$4="NU",-'Planul investitional'!E64+'Analiza fluxului de numerar'!D120-'Analiza fluxului de numerar'!D121,0)</f>
        <v>0</v>
      </c>
      <c r="D32" s="137">
        <f>IF($B$4="NU",-'Planul investitional'!F64+'Analiza fluxului de numerar'!E120-'Analiza fluxului de numerar'!E121,0)</f>
        <v>0</v>
      </c>
      <c r="E32" s="137">
        <f>IF($B$4="NU",-'Planul investitional'!G64+'Analiza fluxului de numerar'!F120-'Analiza fluxului de numerar'!F121,0)</f>
        <v>0</v>
      </c>
      <c r="F32" s="137">
        <f>IF($B$4="NU",-'Planul investitional'!H64+'Analiza fluxului de numerar'!G120-'Analiza fluxului de numerar'!G121,0)</f>
        <v>0</v>
      </c>
      <c r="G32" s="137">
        <f>IF($B$4="NU",-'Planul investitional'!I64+'Analiza fluxului de numerar'!H120-'Analiza fluxului de numerar'!H121,0)</f>
        <v>0</v>
      </c>
      <c r="H32" s="137">
        <f>IF($B$4="NU",-'Planul investitional'!J64+'Analiza fluxului de numerar'!I120-'Analiza fluxului de numerar'!I121,0)</f>
        <v>0</v>
      </c>
      <c r="I32" s="137">
        <f>IF($B$4="NU",-'Planul investitional'!K64+'Analiza fluxului de numerar'!J120-'Analiza fluxului de numerar'!J121,0)</f>
        <v>0</v>
      </c>
      <c r="J32" s="137">
        <f>IF($B$4="NU",-'Planul investitional'!L64+'Analiza fluxului de numerar'!K120-'Analiza fluxului de numerar'!K121,0)</f>
        <v>0</v>
      </c>
      <c r="K32" s="137">
        <f>IF($B$4="NU",-'Planul investitional'!M64+'Analiza fluxului de numerar'!L120-'Analiza fluxului de numerar'!L121,0)</f>
        <v>0</v>
      </c>
      <c r="L32" s="137">
        <f>IF($B$4="NU",-'Planul investitional'!N64+'Analiza fluxului de numerar'!M120-'Analiza fluxului de numerar'!M121,0)</f>
        <v>0</v>
      </c>
      <c r="M32" s="137">
        <f>IF($B$4="NU",-'Planul investitional'!O64+'Analiza fluxului de numerar'!N120-'Analiza fluxului de numerar'!N121,0)</f>
        <v>0</v>
      </c>
      <c r="Q32" s="236"/>
    </row>
    <row r="33" spans="1:17" s="235" customFormat="1" ht="15" x14ac:dyDescent="0.3">
      <c r="A33" s="194" t="s">
        <v>428</v>
      </c>
      <c r="B33" s="132">
        <f t="shared" si="10"/>
        <v>0</v>
      </c>
      <c r="C33" s="132">
        <f>SUM(C29:C32)</f>
        <v>0</v>
      </c>
      <c r="D33" s="132">
        <f t="shared" ref="D33:M33" si="15">SUM(D29:D32)</f>
        <v>0</v>
      </c>
      <c r="E33" s="132">
        <f t="shared" si="15"/>
        <v>0</v>
      </c>
      <c r="F33" s="132">
        <f t="shared" si="15"/>
        <v>0</v>
      </c>
      <c r="G33" s="132">
        <f t="shared" si="15"/>
        <v>0</v>
      </c>
      <c r="H33" s="132">
        <f t="shared" si="15"/>
        <v>0</v>
      </c>
      <c r="I33" s="132">
        <f t="shared" si="15"/>
        <v>0</v>
      </c>
      <c r="J33" s="132">
        <f t="shared" si="15"/>
        <v>0</v>
      </c>
      <c r="K33" s="132">
        <f t="shared" si="15"/>
        <v>0</v>
      </c>
      <c r="L33" s="132">
        <f t="shared" si="15"/>
        <v>0</v>
      </c>
      <c r="M33" s="132">
        <f t="shared" si="15"/>
        <v>0</v>
      </c>
      <c r="Q33" s="236"/>
    </row>
    <row r="34" spans="1:17" s="235" customFormat="1" ht="15" x14ac:dyDescent="0.3">
      <c r="A34" s="194" t="s">
        <v>429</v>
      </c>
      <c r="B34" s="132">
        <f t="shared" si="10"/>
        <v>0</v>
      </c>
      <c r="C34" s="132">
        <f>C28-C33</f>
        <v>0</v>
      </c>
      <c r="D34" s="132">
        <f t="shared" ref="D34:M34" si="16">D28-D33</f>
        <v>0</v>
      </c>
      <c r="E34" s="132">
        <f t="shared" si="16"/>
        <v>0</v>
      </c>
      <c r="F34" s="132">
        <f t="shared" si="16"/>
        <v>0</v>
      </c>
      <c r="G34" s="132">
        <f t="shared" si="16"/>
        <v>0</v>
      </c>
      <c r="H34" s="132">
        <f t="shared" si="16"/>
        <v>0</v>
      </c>
      <c r="I34" s="132">
        <f t="shared" si="16"/>
        <v>0</v>
      </c>
      <c r="J34" s="132">
        <f t="shared" si="16"/>
        <v>0</v>
      </c>
      <c r="K34" s="132">
        <f t="shared" si="16"/>
        <v>0</v>
      </c>
      <c r="L34" s="132">
        <f t="shared" si="16"/>
        <v>0</v>
      </c>
      <c r="M34" s="132">
        <f t="shared" si="16"/>
        <v>0</v>
      </c>
      <c r="Q34" s="236"/>
    </row>
    <row r="35" spans="1:17" s="235" customFormat="1" ht="15" x14ac:dyDescent="0.3">
      <c r="A35" s="194" t="s">
        <v>430</v>
      </c>
      <c r="B35" s="132">
        <f t="shared" si="10"/>
        <v>0</v>
      </c>
      <c r="C35" s="132">
        <f>C34*POWER(1+$B$6,-C25)</f>
        <v>0</v>
      </c>
      <c r="D35" s="132">
        <f t="shared" ref="D35:H35" si="17">D34*POWER(1+$B$6,-D25)</f>
        <v>0</v>
      </c>
      <c r="E35" s="132">
        <f t="shared" si="17"/>
        <v>0</v>
      </c>
      <c r="F35" s="132">
        <f t="shared" si="17"/>
        <v>0</v>
      </c>
      <c r="G35" s="132">
        <f>G34*POWER(1+$B$6,-G25)</f>
        <v>0</v>
      </c>
      <c r="H35" s="132">
        <f t="shared" ref="H35:M35" si="18">H34*POWER(1+$B$6,-H25)</f>
        <v>0</v>
      </c>
      <c r="I35" s="132">
        <f t="shared" si="18"/>
        <v>0</v>
      </c>
      <c r="J35" s="132">
        <f t="shared" si="18"/>
        <v>0</v>
      </c>
      <c r="K35" s="132">
        <f t="shared" si="18"/>
        <v>0</v>
      </c>
      <c r="L35" s="132">
        <f t="shared" si="18"/>
        <v>0</v>
      </c>
      <c r="M35" s="132">
        <f t="shared" si="18"/>
        <v>0</v>
      </c>
      <c r="Q35" s="236"/>
    </row>
    <row r="36" spans="1:17" s="235" customFormat="1" ht="15" x14ac:dyDescent="0.3">
      <c r="A36" s="194" t="s">
        <v>431</v>
      </c>
      <c r="B36" s="132">
        <f t="shared" si="10"/>
        <v>0</v>
      </c>
      <c r="C36" s="132">
        <f>IF($B$4="NU",(C30-'Planul investitional'!E81)*POWER(1+$B$6,-C25),C30*POWER(1+$B$6,-C25))</f>
        <v>0</v>
      </c>
      <c r="D36" s="132">
        <f>IF($B$4="NU",(D30-'Planul investitional'!F81)*POWER(1+$B$6,-D25),D30*POWER(1+$B$6,-D25))</f>
        <v>0</v>
      </c>
      <c r="E36" s="132">
        <f>IF($B$4="NU",(E30-'Planul investitional'!G81)*POWER(1+$B$6,-E25),E30*POWER(1+$B$6,-E25))</f>
        <v>0</v>
      </c>
      <c r="F36" s="132">
        <f>IF($B$4="NU",(F30-'Planul investitional'!H81)*POWER(1+$B$6,-F25),F30*POWER(1+$B$6,-F25))</f>
        <v>0</v>
      </c>
      <c r="G36" s="132">
        <f>IF($B$4="NU",(G30-'Planul investitional'!I81)*POWER(1+$B$6,-G25),G30*POWER(1+$B$6,-G25))</f>
        <v>0</v>
      </c>
      <c r="H36" s="132">
        <f>IF($B$4="NU",(H30-'Planul investitional'!J81)*POWER(1+$B$6,-H25),H30*POWER(1+$B$6,-H25))</f>
        <v>0</v>
      </c>
      <c r="I36" s="132">
        <f>IF($B$4="NU",(I30-'Planul investitional'!K81)*POWER(1+$B$6,-I25),I30*POWER(1+$B$6,-I25))</f>
        <v>0</v>
      </c>
      <c r="J36" s="132">
        <f>IF($B$4="NU",(J30-'Planul investitional'!L81)*POWER(1+$B$6,-J25),J30*POWER(1+$B$6,-J25))</f>
        <v>0</v>
      </c>
      <c r="K36" s="132">
        <f>IF($B$4="NU",(K30-'Planul investitional'!M81)*POWER(1+$B$6,-K25),K30*POWER(1+$B$6,-K25))</f>
        <v>0</v>
      </c>
      <c r="L36" s="132">
        <f>IF($B$4="NU",(L30-'Planul investitional'!N81)*POWER(1+$B$6,-L25),L30*POWER(1+$B$6,-L25))</f>
        <v>0</v>
      </c>
      <c r="M36" s="132">
        <f>IF($B$4="NU",(M30-'Planul investitional'!O81)*POWER(1+$B$6,-M25),M30*POWER(1+$B$6,-M25))</f>
        <v>0</v>
      </c>
      <c r="Q36" s="236"/>
    </row>
    <row r="37" spans="1:17" s="235" customFormat="1" ht="24" x14ac:dyDescent="0.3">
      <c r="A37" s="196" t="s">
        <v>536</v>
      </c>
      <c r="B37" s="197">
        <f>SUM(C35:M35)</f>
        <v>0</v>
      </c>
      <c r="C37" s="198"/>
      <c r="D37" s="199"/>
      <c r="E37" s="200"/>
      <c r="F37" s="200"/>
      <c r="G37" s="200"/>
      <c r="H37" s="200"/>
      <c r="I37" s="200"/>
      <c r="J37" s="200"/>
      <c r="K37" s="200"/>
      <c r="L37" s="200"/>
      <c r="M37" s="230"/>
      <c r="Q37" s="236"/>
    </row>
    <row r="38" spans="1:17" ht="24" x14ac:dyDescent="0.3">
      <c r="A38" s="194" t="s">
        <v>537</v>
      </c>
      <c r="B38" s="201" t="str">
        <f>IFERROR(IRR(C34:M34),"")</f>
        <v/>
      </c>
      <c r="C38" s="160"/>
      <c r="D38" s="199"/>
      <c r="E38" s="200"/>
      <c r="F38" s="200"/>
      <c r="G38" s="200"/>
      <c r="H38" s="200"/>
      <c r="I38" s="200"/>
      <c r="J38" s="200"/>
      <c r="K38" s="200"/>
      <c r="L38" s="200"/>
      <c r="M38" s="230"/>
    </row>
    <row r="40" spans="1:17" s="208" customFormat="1" ht="64.5" customHeight="1" x14ac:dyDescent="0.3">
      <c r="A40" s="341" t="s">
        <v>432</v>
      </c>
      <c r="B40" s="341"/>
      <c r="C40" s="341"/>
      <c r="D40" s="341"/>
      <c r="E40" s="341"/>
      <c r="F40" s="341"/>
      <c r="G40" s="341"/>
      <c r="H40" s="341"/>
      <c r="I40" s="341"/>
      <c r="J40" s="341"/>
      <c r="K40" s="341"/>
      <c r="L40" s="341"/>
      <c r="M40" s="4"/>
    </row>
    <row r="41" spans="1:17" s="208" customFormat="1" x14ac:dyDescent="0.3">
      <c r="A41" s="203"/>
      <c r="B41" s="204"/>
      <c r="C41" s="204"/>
      <c r="D41" s="204"/>
      <c r="E41" s="204"/>
      <c r="F41" s="204"/>
      <c r="G41" s="204"/>
      <c r="H41" s="204"/>
      <c r="I41" s="204"/>
      <c r="J41" s="204"/>
      <c r="K41" s="205"/>
      <c r="L41" s="205"/>
      <c r="M41" s="4"/>
    </row>
    <row r="42" spans="1:17" s="208" customFormat="1" ht="36" x14ac:dyDescent="0.3">
      <c r="A42" s="206" t="s">
        <v>433</v>
      </c>
      <c r="B42" s="207" t="s">
        <v>434</v>
      </c>
      <c r="C42" s="207" t="s">
        <v>435</v>
      </c>
      <c r="D42" s="207" t="s">
        <v>436</v>
      </c>
      <c r="E42" s="207" t="s">
        <v>437</v>
      </c>
      <c r="G42" s="204"/>
      <c r="H42" s="204"/>
      <c r="I42" s="204"/>
      <c r="J42" s="204"/>
      <c r="K42" s="205"/>
      <c r="L42" s="205"/>
      <c r="M42" s="4"/>
    </row>
    <row r="43" spans="1:17" s="208" customFormat="1" x14ac:dyDescent="0.3">
      <c r="A43" s="209" t="s">
        <v>438</v>
      </c>
      <c r="B43" s="210">
        <v>0</v>
      </c>
      <c r="C43" s="211" t="e">
        <f>B43/$B$74</f>
        <v>#DIV/0!</v>
      </c>
      <c r="D43" s="210">
        <v>0</v>
      </c>
      <c r="E43" s="212" t="e">
        <f t="shared" ref="E43:E73" si="19">ROUND(C43*D43,0)</f>
        <v>#DIV/0!</v>
      </c>
      <c r="G43" s="204"/>
      <c r="H43" s="204"/>
      <c r="I43" s="204"/>
      <c r="J43" s="204"/>
      <c r="K43" s="205"/>
      <c r="L43" s="205"/>
      <c r="M43" s="4"/>
    </row>
    <row r="44" spans="1:17" s="208" customFormat="1" x14ac:dyDescent="0.3">
      <c r="A44" s="209" t="s">
        <v>438</v>
      </c>
      <c r="B44" s="210">
        <v>0</v>
      </c>
      <c r="C44" s="211" t="e">
        <f>B44/$B$74</f>
        <v>#DIV/0!</v>
      </c>
      <c r="D44" s="210">
        <v>0</v>
      </c>
      <c r="E44" s="212" t="e">
        <f t="shared" si="19"/>
        <v>#DIV/0!</v>
      </c>
      <c r="G44" s="204"/>
      <c r="H44" s="204"/>
      <c r="I44" s="204"/>
      <c r="J44" s="204"/>
      <c r="K44" s="205"/>
      <c r="L44" s="205"/>
      <c r="M44" s="4"/>
    </row>
    <row r="45" spans="1:17" s="208" customFormat="1" x14ac:dyDescent="0.3">
      <c r="A45" s="209" t="s">
        <v>438</v>
      </c>
      <c r="B45" s="210">
        <v>0</v>
      </c>
      <c r="C45" s="211" t="e">
        <f>B45/$B$74</f>
        <v>#DIV/0!</v>
      </c>
      <c r="D45" s="210">
        <v>0</v>
      </c>
      <c r="E45" s="212" t="e">
        <f t="shared" si="19"/>
        <v>#DIV/0!</v>
      </c>
      <c r="G45" s="204"/>
      <c r="H45" s="204"/>
      <c r="I45" s="204"/>
      <c r="J45" s="204"/>
      <c r="K45" s="205"/>
      <c r="L45" s="205"/>
      <c r="M45" s="4"/>
    </row>
    <row r="46" spans="1:17" s="208" customFormat="1" x14ac:dyDescent="0.3">
      <c r="A46" s="209" t="s">
        <v>438</v>
      </c>
      <c r="B46" s="210">
        <v>0</v>
      </c>
      <c r="C46" s="211" t="e">
        <f t="shared" ref="C46:C73" si="20">B46/$B$74</f>
        <v>#DIV/0!</v>
      </c>
      <c r="D46" s="210">
        <v>0</v>
      </c>
      <c r="E46" s="212" t="e">
        <f t="shared" si="19"/>
        <v>#DIV/0!</v>
      </c>
      <c r="G46" s="204"/>
      <c r="H46" s="204"/>
      <c r="I46" s="204"/>
      <c r="J46" s="204"/>
      <c r="K46" s="205"/>
      <c r="L46" s="205"/>
      <c r="M46" s="4"/>
    </row>
    <row r="47" spans="1:17" s="208" customFormat="1" x14ac:dyDescent="0.3">
      <c r="A47" s="209" t="s">
        <v>438</v>
      </c>
      <c r="B47" s="210">
        <v>0</v>
      </c>
      <c r="C47" s="211" t="e">
        <f t="shared" si="20"/>
        <v>#DIV/0!</v>
      </c>
      <c r="D47" s="210">
        <v>0</v>
      </c>
      <c r="E47" s="212" t="e">
        <f t="shared" si="19"/>
        <v>#DIV/0!</v>
      </c>
      <c r="G47" s="204"/>
      <c r="H47" s="204"/>
      <c r="I47" s="204"/>
      <c r="J47" s="204"/>
      <c r="K47" s="205"/>
      <c r="L47" s="205"/>
      <c r="M47" s="4"/>
    </row>
    <row r="48" spans="1:17" s="208" customFormat="1" x14ac:dyDescent="0.3">
      <c r="A48" s="209" t="s">
        <v>438</v>
      </c>
      <c r="B48" s="210">
        <v>0</v>
      </c>
      <c r="C48" s="211" t="e">
        <f t="shared" si="20"/>
        <v>#DIV/0!</v>
      </c>
      <c r="D48" s="210">
        <v>0</v>
      </c>
      <c r="E48" s="212" t="e">
        <f t="shared" si="19"/>
        <v>#DIV/0!</v>
      </c>
      <c r="G48" s="204"/>
      <c r="H48" s="204"/>
      <c r="I48" s="204"/>
      <c r="J48" s="204"/>
      <c r="K48" s="205"/>
      <c r="L48" s="205"/>
      <c r="M48" s="4"/>
    </row>
    <row r="49" spans="1:13" s="208" customFormat="1" x14ac:dyDescent="0.3">
      <c r="A49" s="209" t="s">
        <v>438</v>
      </c>
      <c r="B49" s="210">
        <v>0</v>
      </c>
      <c r="C49" s="211" t="e">
        <f t="shared" si="20"/>
        <v>#DIV/0!</v>
      </c>
      <c r="D49" s="210">
        <v>0</v>
      </c>
      <c r="E49" s="212" t="e">
        <f t="shared" si="19"/>
        <v>#DIV/0!</v>
      </c>
      <c r="G49" s="204"/>
      <c r="H49" s="204"/>
      <c r="I49" s="204"/>
      <c r="J49" s="204"/>
      <c r="K49" s="205"/>
      <c r="L49" s="205"/>
      <c r="M49" s="4"/>
    </row>
    <row r="50" spans="1:13" s="208" customFormat="1" x14ac:dyDescent="0.3">
      <c r="A50" s="209" t="s">
        <v>438</v>
      </c>
      <c r="B50" s="210">
        <v>0</v>
      </c>
      <c r="C50" s="211" t="e">
        <f t="shared" si="20"/>
        <v>#DIV/0!</v>
      </c>
      <c r="D50" s="210">
        <v>0</v>
      </c>
      <c r="E50" s="212" t="e">
        <f t="shared" si="19"/>
        <v>#DIV/0!</v>
      </c>
      <c r="G50" s="204"/>
      <c r="H50" s="204"/>
      <c r="I50" s="204"/>
      <c r="J50" s="204"/>
      <c r="K50" s="205"/>
      <c r="L50" s="205"/>
      <c r="M50" s="4"/>
    </row>
    <row r="51" spans="1:13" s="208" customFormat="1" x14ac:dyDescent="0.3">
      <c r="A51" s="209" t="s">
        <v>438</v>
      </c>
      <c r="B51" s="210">
        <v>0</v>
      </c>
      <c r="C51" s="211" t="e">
        <f t="shared" si="20"/>
        <v>#DIV/0!</v>
      </c>
      <c r="D51" s="210">
        <v>0</v>
      </c>
      <c r="E51" s="212" t="e">
        <f t="shared" si="19"/>
        <v>#DIV/0!</v>
      </c>
      <c r="G51" s="204"/>
      <c r="H51" s="204"/>
      <c r="I51" s="204"/>
      <c r="J51" s="204"/>
      <c r="K51" s="205"/>
      <c r="L51" s="205"/>
      <c r="M51" s="4"/>
    </row>
    <row r="52" spans="1:13" s="208" customFormat="1" x14ac:dyDescent="0.3">
      <c r="A52" s="209" t="s">
        <v>438</v>
      </c>
      <c r="B52" s="210">
        <v>0</v>
      </c>
      <c r="C52" s="211" t="e">
        <f t="shared" si="20"/>
        <v>#DIV/0!</v>
      </c>
      <c r="D52" s="210">
        <v>0</v>
      </c>
      <c r="E52" s="212" t="e">
        <f t="shared" si="19"/>
        <v>#DIV/0!</v>
      </c>
      <c r="G52" s="204"/>
      <c r="H52" s="204"/>
      <c r="I52" s="204"/>
      <c r="J52" s="204"/>
      <c r="K52" s="205"/>
      <c r="L52" s="205"/>
      <c r="M52" s="4"/>
    </row>
    <row r="53" spans="1:13" s="208" customFormat="1" x14ac:dyDescent="0.3">
      <c r="A53" s="209" t="s">
        <v>438</v>
      </c>
      <c r="B53" s="210">
        <v>0</v>
      </c>
      <c r="C53" s="211" t="e">
        <f t="shared" si="20"/>
        <v>#DIV/0!</v>
      </c>
      <c r="D53" s="210">
        <v>0</v>
      </c>
      <c r="E53" s="212" t="e">
        <f t="shared" si="19"/>
        <v>#DIV/0!</v>
      </c>
      <c r="G53" s="204"/>
      <c r="H53" s="204"/>
      <c r="I53" s="204"/>
      <c r="J53" s="204"/>
      <c r="K53" s="205"/>
      <c r="L53" s="205"/>
      <c r="M53" s="4"/>
    </row>
    <row r="54" spans="1:13" s="208" customFormat="1" x14ac:dyDescent="0.3">
      <c r="A54" s="209" t="s">
        <v>438</v>
      </c>
      <c r="B54" s="210">
        <v>0</v>
      </c>
      <c r="C54" s="211" t="e">
        <f t="shared" si="20"/>
        <v>#DIV/0!</v>
      </c>
      <c r="D54" s="210">
        <v>0</v>
      </c>
      <c r="E54" s="212" t="e">
        <f t="shared" si="19"/>
        <v>#DIV/0!</v>
      </c>
      <c r="G54" s="204"/>
      <c r="H54" s="204"/>
      <c r="I54" s="204"/>
      <c r="J54" s="204"/>
      <c r="K54" s="205"/>
      <c r="L54" s="205"/>
      <c r="M54" s="4"/>
    </row>
    <row r="55" spans="1:13" s="208" customFormat="1" x14ac:dyDescent="0.3">
      <c r="A55" s="209" t="s">
        <v>438</v>
      </c>
      <c r="B55" s="210">
        <v>0</v>
      </c>
      <c r="C55" s="211" t="e">
        <f t="shared" si="20"/>
        <v>#DIV/0!</v>
      </c>
      <c r="D55" s="210">
        <v>0</v>
      </c>
      <c r="E55" s="212" t="e">
        <f t="shared" si="19"/>
        <v>#DIV/0!</v>
      </c>
      <c r="G55" s="204"/>
      <c r="H55" s="204"/>
      <c r="I55" s="204"/>
      <c r="J55" s="204"/>
      <c r="K55" s="205"/>
      <c r="L55" s="205"/>
      <c r="M55" s="4"/>
    </row>
    <row r="56" spans="1:13" s="208" customFormat="1" x14ac:dyDescent="0.3">
      <c r="A56" s="209" t="s">
        <v>438</v>
      </c>
      <c r="B56" s="210">
        <v>0</v>
      </c>
      <c r="C56" s="211" t="e">
        <f t="shared" si="20"/>
        <v>#DIV/0!</v>
      </c>
      <c r="D56" s="210">
        <v>0</v>
      </c>
      <c r="E56" s="212" t="e">
        <f t="shared" si="19"/>
        <v>#DIV/0!</v>
      </c>
      <c r="G56" s="204"/>
      <c r="H56" s="204"/>
      <c r="I56" s="204"/>
      <c r="J56" s="204"/>
      <c r="K56" s="205"/>
      <c r="L56" s="205"/>
      <c r="M56" s="4"/>
    </row>
    <row r="57" spans="1:13" s="208" customFormat="1" x14ac:dyDescent="0.3">
      <c r="A57" s="209" t="s">
        <v>438</v>
      </c>
      <c r="B57" s="210">
        <v>0</v>
      </c>
      <c r="C57" s="211" t="e">
        <f t="shared" si="20"/>
        <v>#DIV/0!</v>
      </c>
      <c r="D57" s="210">
        <v>0</v>
      </c>
      <c r="E57" s="212" t="e">
        <f t="shared" si="19"/>
        <v>#DIV/0!</v>
      </c>
      <c r="G57" s="204"/>
      <c r="H57" s="204"/>
      <c r="I57" s="204"/>
      <c r="J57" s="204"/>
      <c r="K57" s="205"/>
      <c r="L57" s="205"/>
      <c r="M57" s="4"/>
    </row>
    <row r="58" spans="1:13" s="208" customFormat="1" x14ac:dyDescent="0.3">
      <c r="A58" s="209" t="s">
        <v>438</v>
      </c>
      <c r="B58" s="210">
        <v>0</v>
      </c>
      <c r="C58" s="211" t="e">
        <f t="shared" si="20"/>
        <v>#DIV/0!</v>
      </c>
      <c r="D58" s="210">
        <v>0</v>
      </c>
      <c r="E58" s="212" t="e">
        <f t="shared" si="19"/>
        <v>#DIV/0!</v>
      </c>
      <c r="G58" s="204"/>
      <c r="H58" s="204"/>
      <c r="I58" s="204"/>
      <c r="J58" s="204"/>
      <c r="K58" s="205"/>
      <c r="L58" s="205"/>
      <c r="M58" s="4"/>
    </row>
    <row r="59" spans="1:13" s="208" customFormat="1" x14ac:dyDescent="0.3">
      <c r="A59" s="209" t="s">
        <v>438</v>
      </c>
      <c r="B59" s="210">
        <v>0</v>
      </c>
      <c r="C59" s="211" t="e">
        <f t="shared" si="20"/>
        <v>#DIV/0!</v>
      </c>
      <c r="D59" s="210">
        <v>0</v>
      </c>
      <c r="E59" s="212" t="e">
        <f t="shared" si="19"/>
        <v>#DIV/0!</v>
      </c>
      <c r="G59" s="204"/>
      <c r="H59" s="204"/>
      <c r="I59" s="204"/>
      <c r="J59" s="204"/>
      <c r="K59" s="205"/>
      <c r="L59" s="205"/>
      <c r="M59" s="4"/>
    </row>
    <row r="60" spans="1:13" s="208" customFormat="1" x14ac:dyDescent="0.3">
      <c r="A60" s="209" t="s">
        <v>438</v>
      </c>
      <c r="B60" s="210">
        <v>0</v>
      </c>
      <c r="C60" s="211" t="e">
        <f t="shared" si="20"/>
        <v>#DIV/0!</v>
      </c>
      <c r="D60" s="210">
        <v>0</v>
      </c>
      <c r="E60" s="212" t="e">
        <f t="shared" si="19"/>
        <v>#DIV/0!</v>
      </c>
      <c r="G60" s="204"/>
      <c r="H60" s="204"/>
      <c r="I60" s="204"/>
      <c r="J60" s="204"/>
      <c r="K60" s="205"/>
      <c r="L60" s="205"/>
      <c r="M60" s="4"/>
    </row>
    <row r="61" spans="1:13" s="208" customFormat="1" x14ac:dyDescent="0.3">
      <c r="A61" s="209" t="s">
        <v>438</v>
      </c>
      <c r="B61" s="210">
        <v>0</v>
      </c>
      <c r="C61" s="211" t="e">
        <f t="shared" si="20"/>
        <v>#DIV/0!</v>
      </c>
      <c r="D61" s="210">
        <v>0</v>
      </c>
      <c r="E61" s="212" t="e">
        <f t="shared" si="19"/>
        <v>#DIV/0!</v>
      </c>
      <c r="G61" s="204"/>
      <c r="H61" s="204"/>
      <c r="I61" s="204"/>
      <c r="J61" s="204"/>
      <c r="K61" s="205"/>
      <c r="L61" s="205"/>
      <c r="M61" s="4"/>
    </row>
    <row r="62" spans="1:13" s="208" customFormat="1" x14ac:dyDescent="0.3">
      <c r="A62" s="209" t="s">
        <v>438</v>
      </c>
      <c r="B62" s="210">
        <v>0</v>
      </c>
      <c r="C62" s="211" t="e">
        <f t="shared" si="20"/>
        <v>#DIV/0!</v>
      </c>
      <c r="D62" s="210">
        <v>0</v>
      </c>
      <c r="E62" s="212" t="e">
        <f t="shared" si="19"/>
        <v>#DIV/0!</v>
      </c>
      <c r="G62" s="204"/>
      <c r="H62" s="204"/>
      <c r="I62" s="204"/>
      <c r="J62" s="204"/>
      <c r="K62" s="205"/>
      <c r="L62" s="205"/>
      <c r="M62" s="4"/>
    </row>
    <row r="63" spans="1:13" s="208" customFormat="1" x14ac:dyDescent="0.3">
      <c r="A63" s="209" t="s">
        <v>438</v>
      </c>
      <c r="B63" s="210">
        <v>0</v>
      </c>
      <c r="C63" s="211" t="e">
        <f t="shared" si="20"/>
        <v>#DIV/0!</v>
      </c>
      <c r="D63" s="210">
        <v>0</v>
      </c>
      <c r="E63" s="212" t="e">
        <f t="shared" si="19"/>
        <v>#DIV/0!</v>
      </c>
      <c r="G63" s="204"/>
      <c r="H63" s="204"/>
      <c r="I63" s="204"/>
      <c r="J63" s="204"/>
      <c r="K63" s="205"/>
      <c r="L63" s="205"/>
      <c r="M63" s="4"/>
    </row>
    <row r="64" spans="1:13" s="208" customFormat="1" x14ac:dyDescent="0.3">
      <c r="A64" s="209" t="s">
        <v>438</v>
      </c>
      <c r="B64" s="210">
        <v>0</v>
      </c>
      <c r="C64" s="211" t="e">
        <f t="shared" si="20"/>
        <v>#DIV/0!</v>
      </c>
      <c r="D64" s="210">
        <v>0</v>
      </c>
      <c r="E64" s="212" t="e">
        <f t="shared" si="19"/>
        <v>#DIV/0!</v>
      </c>
      <c r="G64" s="204"/>
      <c r="H64" s="204"/>
      <c r="I64" s="204"/>
      <c r="J64" s="204"/>
      <c r="K64" s="205"/>
      <c r="L64" s="205"/>
      <c r="M64" s="4"/>
    </row>
    <row r="65" spans="1:14" s="208" customFormat="1" x14ac:dyDescent="0.3">
      <c r="A65" s="209" t="s">
        <v>438</v>
      </c>
      <c r="B65" s="210">
        <v>0</v>
      </c>
      <c r="C65" s="211" t="e">
        <f t="shared" si="20"/>
        <v>#DIV/0!</v>
      </c>
      <c r="D65" s="210">
        <v>0</v>
      </c>
      <c r="E65" s="212" t="e">
        <f t="shared" si="19"/>
        <v>#DIV/0!</v>
      </c>
      <c r="G65" s="204"/>
      <c r="H65" s="204"/>
      <c r="I65" s="204"/>
      <c r="J65" s="204"/>
      <c r="K65" s="205"/>
      <c r="L65" s="205"/>
      <c r="M65" s="4"/>
    </row>
    <row r="66" spans="1:14" s="208" customFormat="1" x14ac:dyDescent="0.3">
      <c r="A66" s="209" t="s">
        <v>438</v>
      </c>
      <c r="B66" s="210">
        <v>0</v>
      </c>
      <c r="C66" s="211" t="e">
        <f t="shared" si="20"/>
        <v>#DIV/0!</v>
      </c>
      <c r="D66" s="210">
        <v>0</v>
      </c>
      <c r="E66" s="212" t="e">
        <f t="shared" si="19"/>
        <v>#DIV/0!</v>
      </c>
      <c r="G66" s="204"/>
      <c r="H66" s="204"/>
      <c r="I66" s="204"/>
      <c r="J66" s="204"/>
      <c r="K66" s="205"/>
      <c r="L66" s="205"/>
      <c r="M66" s="4"/>
    </row>
    <row r="67" spans="1:14" s="208" customFormat="1" x14ac:dyDescent="0.3">
      <c r="A67" s="209" t="s">
        <v>438</v>
      </c>
      <c r="B67" s="210">
        <v>0</v>
      </c>
      <c r="C67" s="211" t="e">
        <f t="shared" si="20"/>
        <v>#DIV/0!</v>
      </c>
      <c r="D67" s="210">
        <v>0</v>
      </c>
      <c r="E67" s="212" t="e">
        <f t="shared" si="19"/>
        <v>#DIV/0!</v>
      </c>
      <c r="G67" s="204"/>
      <c r="H67" s="204"/>
      <c r="I67" s="204"/>
      <c r="J67" s="204"/>
      <c r="K67" s="205"/>
      <c r="L67" s="205"/>
      <c r="M67" s="4"/>
    </row>
    <row r="68" spans="1:14" s="208" customFormat="1" x14ac:dyDescent="0.3">
      <c r="A68" s="209" t="s">
        <v>438</v>
      </c>
      <c r="B68" s="210">
        <v>0</v>
      </c>
      <c r="C68" s="211" t="e">
        <f t="shared" si="20"/>
        <v>#DIV/0!</v>
      </c>
      <c r="D68" s="210">
        <v>0</v>
      </c>
      <c r="E68" s="212" t="e">
        <f t="shared" si="19"/>
        <v>#DIV/0!</v>
      </c>
      <c r="G68" s="204"/>
      <c r="H68" s="204"/>
      <c r="I68" s="204"/>
      <c r="J68" s="204"/>
      <c r="K68" s="205"/>
      <c r="L68" s="205"/>
      <c r="M68" s="4"/>
    </row>
    <row r="69" spans="1:14" s="208" customFormat="1" x14ac:dyDescent="0.3">
      <c r="A69" s="209" t="s">
        <v>438</v>
      </c>
      <c r="B69" s="210">
        <v>0</v>
      </c>
      <c r="C69" s="211" t="e">
        <f t="shared" si="20"/>
        <v>#DIV/0!</v>
      </c>
      <c r="D69" s="210">
        <v>0</v>
      </c>
      <c r="E69" s="212" t="e">
        <f t="shared" si="19"/>
        <v>#DIV/0!</v>
      </c>
      <c r="G69" s="204"/>
      <c r="H69" s="204"/>
      <c r="I69" s="204"/>
      <c r="J69" s="204"/>
      <c r="K69" s="205"/>
      <c r="L69" s="205"/>
      <c r="M69" s="4"/>
    </row>
    <row r="70" spans="1:14" s="208" customFormat="1" x14ac:dyDescent="0.3">
      <c r="A70" s="209" t="s">
        <v>438</v>
      </c>
      <c r="B70" s="210">
        <v>0</v>
      </c>
      <c r="C70" s="211" t="e">
        <f t="shared" si="20"/>
        <v>#DIV/0!</v>
      </c>
      <c r="D70" s="210">
        <v>0</v>
      </c>
      <c r="E70" s="212" t="e">
        <f t="shared" si="19"/>
        <v>#DIV/0!</v>
      </c>
      <c r="G70" s="204"/>
      <c r="H70" s="204"/>
      <c r="I70" s="204"/>
      <c r="J70" s="204"/>
      <c r="K70" s="205"/>
      <c r="L70" s="205"/>
      <c r="M70" s="4"/>
    </row>
    <row r="71" spans="1:14" s="208" customFormat="1" x14ac:dyDescent="0.3">
      <c r="A71" s="209" t="s">
        <v>438</v>
      </c>
      <c r="B71" s="210">
        <v>0</v>
      </c>
      <c r="C71" s="211" t="e">
        <f t="shared" si="20"/>
        <v>#DIV/0!</v>
      </c>
      <c r="D71" s="210">
        <v>0</v>
      </c>
      <c r="E71" s="212" t="e">
        <f t="shared" si="19"/>
        <v>#DIV/0!</v>
      </c>
      <c r="G71" s="204"/>
      <c r="H71" s="204"/>
      <c r="I71" s="204"/>
      <c r="J71" s="204"/>
      <c r="K71" s="205"/>
      <c r="L71" s="205"/>
      <c r="M71" s="4"/>
    </row>
    <row r="72" spans="1:14" s="208" customFormat="1" x14ac:dyDescent="0.3">
      <c r="A72" s="209" t="s">
        <v>438</v>
      </c>
      <c r="B72" s="210">
        <v>0</v>
      </c>
      <c r="C72" s="211" t="e">
        <f t="shared" si="20"/>
        <v>#DIV/0!</v>
      </c>
      <c r="D72" s="210">
        <v>0</v>
      </c>
      <c r="E72" s="212" t="e">
        <f t="shared" si="19"/>
        <v>#DIV/0!</v>
      </c>
      <c r="G72" s="204"/>
      <c r="H72" s="204"/>
      <c r="I72" s="204"/>
      <c r="J72" s="204"/>
      <c r="K72" s="205"/>
      <c r="L72" s="205"/>
      <c r="M72" s="4"/>
    </row>
    <row r="73" spans="1:14" s="208" customFormat="1" x14ac:dyDescent="0.3">
      <c r="A73" s="209" t="s">
        <v>438</v>
      </c>
      <c r="B73" s="210">
        <v>0</v>
      </c>
      <c r="C73" s="211" t="e">
        <f t="shared" si="20"/>
        <v>#DIV/0!</v>
      </c>
      <c r="D73" s="210">
        <v>0</v>
      </c>
      <c r="E73" s="212" t="e">
        <f t="shared" si="19"/>
        <v>#DIV/0!</v>
      </c>
      <c r="G73" s="204"/>
      <c r="H73" s="204"/>
      <c r="I73" s="204"/>
      <c r="J73" s="204"/>
      <c r="K73" s="205"/>
      <c r="L73" s="205"/>
      <c r="M73" s="4"/>
    </row>
    <row r="74" spans="1:14" s="208" customFormat="1" x14ac:dyDescent="0.3">
      <c r="A74" s="213" t="s">
        <v>73</v>
      </c>
      <c r="B74" s="214">
        <f>SUM(B43:B73)</f>
        <v>0</v>
      </c>
      <c r="C74" s="215" t="e">
        <f>SUM(C43:C73)</f>
        <v>#DIV/0!</v>
      </c>
      <c r="D74" s="214"/>
      <c r="E74" s="214" t="e">
        <f>SUM(E43:E73)</f>
        <v>#DIV/0!</v>
      </c>
      <c r="G74" s="216"/>
      <c r="H74" s="216"/>
      <c r="I74" s="216"/>
      <c r="J74" s="216"/>
      <c r="K74" s="184"/>
      <c r="L74" s="184"/>
      <c r="M74" s="4"/>
    </row>
    <row r="75" spans="1:14" s="208" customFormat="1" x14ac:dyDescent="0.3">
      <c r="A75" s="203"/>
      <c r="B75" s="216"/>
      <c r="C75" s="216"/>
      <c r="D75" s="216"/>
      <c r="E75" s="216"/>
      <c r="F75" s="216"/>
      <c r="G75" s="216"/>
      <c r="H75" s="216"/>
      <c r="I75" s="216"/>
      <c r="J75" s="216"/>
      <c r="K75" s="184"/>
      <c r="L75" s="184"/>
      <c r="M75" s="4"/>
    </row>
    <row r="76" spans="1:14" s="208" customFormat="1" ht="12" x14ac:dyDescent="0.3">
      <c r="A76" s="217"/>
      <c r="B76" s="218"/>
      <c r="C76" s="218"/>
      <c r="D76" s="218"/>
      <c r="E76" s="218"/>
      <c r="F76" s="218"/>
      <c r="G76" s="218"/>
      <c r="H76" s="218"/>
      <c r="I76" s="218"/>
      <c r="J76" s="218"/>
      <c r="K76" s="218"/>
      <c r="L76" s="219"/>
    </row>
    <row r="77" spans="1:14" s="208" customFormat="1" ht="12" x14ac:dyDescent="0.3">
      <c r="A77" s="342" t="s">
        <v>439</v>
      </c>
      <c r="B77" s="337" t="s">
        <v>421</v>
      </c>
      <c r="C77" s="338"/>
      <c r="D77" s="338"/>
      <c r="E77" s="338"/>
      <c r="F77" s="338"/>
      <c r="G77" s="338"/>
      <c r="H77" s="338"/>
      <c r="I77" s="338"/>
      <c r="J77" s="338"/>
      <c r="K77" s="338"/>
      <c r="L77" s="338"/>
    </row>
    <row r="78" spans="1:14" s="208" customFormat="1" ht="12" x14ac:dyDescent="0.3">
      <c r="A78" s="342"/>
      <c r="B78" s="220">
        <v>1</v>
      </c>
      <c r="C78" s="220">
        <f>B78+1</f>
        <v>2</v>
      </c>
      <c r="D78" s="220">
        <f t="shared" ref="D78:G78" si="21">C78+1</f>
        <v>3</v>
      </c>
      <c r="E78" s="220">
        <f t="shared" si="21"/>
        <v>4</v>
      </c>
      <c r="F78" s="220">
        <f t="shared" si="21"/>
        <v>5</v>
      </c>
      <c r="G78" s="220">
        <f t="shared" si="21"/>
        <v>6</v>
      </c>
      <c r="H78" s="220">
        <f t="shared" ref="H78" si="22">G78+1</f>
        <v>7</v>
      </c>
      <c r="I78" s="220">
        <f t="shared" ref="I78" si="23">H78+1</f>
        <v>8</v>
      </c>
      <c r="J78" s="220">
        <f t="shared" ref="J78" si="24">I78+1</f>
        <v>9</v>
      </c>
      <c r="K78" s="220">
        <f t="shared" ref="K78:L78" si="25">J78+1</f>
        <v>10</v>
      </c>
      <c r="L78" s="220">
        <f t="shared" si="25"/>
        <v>11</v>
      </c>
    </row>
    <row r="79" spans="1:14" s="208" customFormat="1" ht="12" x14ac:dyDescent="0.3">
      <c r="A79" s="221" t="s">
        <v>429</v>
      </c>
      <c r="B79" s="222">
        <f t="shared" ref="B79:G79" si="26">C15</f>
        <v>0</v>
      </c>
      <c r="C79" s="222">
        <f t="shared" si="26"/>
        <v>0</v>
      </c>
      <c r="D79" s="222">
        <f t="shared" si="26"/>
        <v>0</v>
      </c>
      <c r="E79" s="222">
        <f t="shared" si="26"/>
        <v>0</v>
      </c>
      <c r="F79" s="222">
        <f t="shared" si="26"/>
        <v>0</v>
      </c>
      <c r="G79" s="222">
        <f t="shared" si="26"/>
        <v>0</v>
      </c>
      <c r="H79" s="222">
        <f t="shared" ref="H79" si="27">I15</f>
        <v>0</v>
      </c>
      <c r="I79" s="222">
        <f t="shared" ref="I79" si="28">J15</f>
        <v>0</v>
      </c>
      <c r="J79" s="222">
        <f t="shared" ref="J79" si="29">K15</f>
        <v>0</v>
      </c>
      <c r="K79" s="222">
        <f t="shared" ref="K79:L79" si="30">L15</f>
        <v>0</v>
      </c>
      <c r="L79" s="222">
        <f t="shared" si="30"/>
        <v>0</v>
      </c>
    </row>
    <row r="80" spans="1:14" s="208" customFormat="1" x14ac:dyDescent="0.3">
      <c r="A80" s="221" t="s">
        <v>440</v>
      </c>
      <c r="B80" s="222"/>
      <c r="C80" s="222"/>
      <c r="D80" s="222"/>
      <c r="E80" s="222"/>
      <c r="F80" s="222"/>
      <c r="G80" s="222"/>
      <c r="H80" s="222"/>
      <c r="I80" s="222"/>
      <c r="J80" s="222"/>
      <c r="K80" s="222"/>
      <c r="L80" s="222">
        <f>IF(M8-M14&gt;0,NPV(4%,B87:K87,B91:K91,B95:K95,B99:K99),0)</f>
        <v>0</v>
      </c>
      <c r="M80" s="237"/>
      <c r="N80" s="4"/>
    </row>
    <row r="81" spans="1:26" s="208" customFormat="1" x14ac:dyDescent="0.3">
      <c r="A81" s="213" t="s">
        <v>441</v>
      </c>
      <c r="B81" s="214">
        <f>SUM(B79:B80)</f>
        <v>0</v>
      </c>
      <c r="C81" s="214">
        <f>SUM(C79:C80)</f>
        <v>0</v>
      </c>
      <c r="D81" s="214">
        <f>SUM(D79:D80)</f>
        <v>0</v>
      </c>
      <c r="E81" s="214">
        <f>SUM(E79:E80)</f>
        <v>0</v>
      </c>
      <c r="F81" s="214">
        <f>SUM(F79:F80)</f>
        <v>0</v>
      </c>
      <c r="G81" s="214">
        <f t="shared" ref="G81:K81" si="31">SUM(G79:G80)</f>
        <v>0</v>
      </c>
      <c r="H81" s="214">
        <f t="shared" si="31"/>
        <v>0</v>
      </c>
      <c r="I81" s="214">
        <f t="shared" si="31"/>
        <v>0</v>
      </c>
      <c r="J81" s="214">
        <f t="shared" si="31"/>
        <v>0</v>
      </c>
      <c r="K81" s="214">
        <f t="shared" si="31"/>
        <v>0</v>
      </c>
      <c r="L81" s="214">
        <f t="shared" ref="L81" si="32">SUM(L79:L80)</f>
        <v>0</v>
      </c>
      <c r="M81" s="238"/>
      <c r="N81" s="4"/>
    </row>
    <row r="84" spans="1:26" s="239" customFormat="1" x14ac:dyDescent="0.3">
      <c r="A84" s="183"/>
      <c r="B84" s="223" t="e">
        <f>IF($E$74-$G$78&gt;0,$E$74-$G$78,0)</f>
        <v>#DIV/0!</v>
      </c>
      <c r="C84" s="335" t="s">
        <v>442</v>
      </c>
      <c r="D84" s="335"/>
      <c r="E84" s="335"/>
      <c r="F84" s="335"/>
      <c r="G84" s="219"/>
      <c r="H84" s="219"/>
      <c r="I84" s="219"/>
      <c r="J84" s="219"/>
      <c r="K84" s="219"/>
      <c r="L84" s="219"/>
      <c r="M84" s="208"/>
      <c r="N84" s="208"/>
      <c r="O84" s="208"/>
      <c r="P84" s="208"/>
      <c r="Q84" s="208"/>
      <c r="R84" s="208"/>
      <c r="S84" s="208"/>
      <c r="T84" s="208"/>
      <c r="U84" s="208"/>
      <c r="V84" s="208"/>
      <c r="W84" s="208"/>
      <c r="X84" s="208"/>
      <c r="Y84" s="208"/>
      <c r="Z84" s="208"/>
    </row>
    <row r="85" spans="1:26" s="239" customFormat="1" x14ac:dyDescent="0.3">
      <c r="A85" s="183"/>
      <c r="B85" s="336" t="s">
        <v>443</v>
      </c>
      <c r="C85" s="336"/>
      <c r="D85" s="336"/>
      <c r="E85" s="336"/>
      <c r="F85" s="336"/>
      <c r="G85" s="336"/>
      <c r="H85" s="336"/>
      <c r="I85" s="336"/>
      <c r="J85" s="336"/>
      <c r="K85" s="336"/>
      <c r="L85" s="219"/>
    </row>
    <row r="86" spans="1:26" s="239" customFormat="1" x14ac:dyDescent="0.3">
      <c r="A86" s="224" t="s">
        <v>444</v>
      </c>
      <c r="B86" s="220" t="e">
        <f>IF(B84&gt;0,1,0)</f>
        <v>#DIV/0!</v>
      </c>
      <c r="C86" s="225" t="e">
        <f t="shared" ref="C86:K86" si="33">IF(B86&gt;0,IF(AND(0&lt;B86,B86&lt;$B$84),B86+1,0),0)</f>
        <v>#DIV/0!</v>
      </c>
      <c r="D86" s="226" t="e">
        <f t="shared" si="33"/>
        <v>#DIV/0!</v>
      </c>
      <c r="E86" s="226" t="e">
        <f t="shared" si="33"/>
        <v>#DIV/0!</v>
      </c>
      <c r="F86" s="226" t="e">
        <f t="shared" si="33"/>
        <v>#DIV/0!</v>
      </c>
      <c r="G86" s="226" t="e">
        <f t="shared" si="33"/>
        <v>#DIV/0!</v>
      </c>
      <c r="H86" s="226" t="e">
        <f t="shared" si="33"/>
        <v>#DIV/0!</v>
      </c>
      <c r="I86" s="226" t="e">
        <f t="shared" si="33"/>
        <v>#DIV/0!</v>
      </c>
      <c r="J86" s="226" t="e">
        <f t="shared" si="33"/>
        <v>#DIV/0!</v>
      </c>
      <c r="K86" s="226" t="e">
        <f t="shared" si="33"/>
        <v>#DIV/0!</v>
      </c>
      <c r="L86" s="219"/>
    </row>
    <row r="87" spans="1:26" s="239" customFormat="1" x14ac:dyDescent="0.3">
      <c r="A87" s="224" t="s">
        <v>429</v>
      </c>
      <c r="B87" s="222" t="e">
        <f>N(AND(B86&gt;0,$L$79&gt;0)*$L$79)</f>
        <v>#DIV/0!</v>
      </c>
      <c r="C87" s="222" t="e">
        <f t="shared" ref="C87:K87" si="34">N(AND(C86&gt;0,$L$79&gt;0)*$L$79)</f>
        <v>#DIV/0!</v>
      </c>
      <c r="D87" s="222" t="e">
        <f t="shared" si="34"/>
        <v>#DIV/0!</v>
      </c>
      <c r="E87" s="222" t="e">
        <f t="shared" si="34"/>
        <v>#DIV/0!</v>
      </c>
      <c r="F87" s="222" t="e">
        <f t="shared" si="34"/>
        <v>#DIV/0!</v>
      </c>
      <c r="G87" s="222" t="e">
        <f t="shared" si="34"/>
        <v>#DIV/0!</v>
      </c>
      <c r="H87" s="222" t="e">
        <f t="shared" si="34"/>
        <v>#DIV/0!</v>
      </c>
      <c r="I87" s="222" t="e">
        <f t="shared" si="34"/>
        <v>#DIV/0!</v>
      </c>
      <c r="J87" s="222" t="e">
        <f t="shared" si="34"/>
        <v>#DIV/0!</v>
      </c>
      <c r="K87" s="222" t="e">
        <f t="shared" si="34"/>
        <v>#DIV/0!</v>
      </c>
      <c r="L87" s="219"/>
    </row>
    <row r="88" spans="1:26" s="239" customFormat="1" x14ac:dyDescent="0.3">
      <c r="A88" s="227"/>
      <c r="B88" s="184"/>
      <c r="C88" s="202"/>
      <c r="D88" s="184"/>
      <c r="E88" s="184"/>
      <c r="F88" s="184"/>
      <c r="G88" s="184"/>
      <c r="H88" s="184"/>
      <c r="I88" s="184"/>
      <c r="J88" s="184"/>
      <c r="K88" s="184"/>
      <c r="L88" s="184"/>
      <c r="M88" s="4"/>
    </row>
    <row r="89" spans="1:26" s="239" customFormat="1" x14ac:dyDescent="0.3">
      <c r="A89" s="227"/>
      <c r="B89" s="336" t="s">
        <v>445</v>
      </c>
      <c r="C89" s="336"/>
      <c r="D89" s="336"/>
      <c r="E89" s="336"/>
      <c r="F89" s="336"/>
      <c r="G89" s="336"/>
      <c r="H89" s="336"/>
      <c r="I89" s="336"/>
      <c r="J89" s="336"/>
      <c r="K89" s="336"/>
      <c r="L89" s="219"/>
    </row>
    <row r="90" spans="1:26" s="239" customFormat="1" x14ac:dyDescent="0.3">
      <c r="A90" s="224" t="s">
        <v>444</v>
      </c>
      <c r="B90" s="226" t="e">
        <f>IF(K86&gt;0,IF(AND(0&lt;K86,K86&lt;$B$84),K86+1,0),0)</f>
        <v>#DIV/0!</v>
      </c>
      <c r="C90" s="226" t="e">
        <f t="shared" ref="C90:K90" si="35">IF(B90&gt;0,IF(AND(0&lt;B90,B90&lt;$B$84),B90+1,0),0)</f>
        <v>#DIV/0!</v>
      </c>
      <c r="D90" s="226" t="e">
        <f t="shared" si="35"/>
        <v>#DIV/0!</v>
      </c>
      <c r="E90" s="226" t="e">
        <f t="shared" si="35"/>
        <v>#DIV/0!</v>
      </c>
      <c r="F90" s="226" t="e">
        <f t="shared" si="35"/>
        <v>#DIV/0!</v>
      </c>
      <c r="G90" s="226" t="e">
        <f t="shared" si="35"/>
        <v>#DIV/0!</v>
      </c>
      <c r="H90" s="226" t="e">
        <f t="shared" si="35"/>
        <v>#DIV/0!</v>
      </c>
      <c r="I90" s="226" t="e">
        <f t="shared" si="35"/>
        <v>#DIV/0!</v>
      </c>
      <c r="J90" s="226" t="e">
        <f t="shared" si="35"/>
        <v>#DIV/0!</v>
      </c>
      <c r="K90" s="226" t="e">
        <f t="shared" si="35"/>
        <v>#DIV/0!</v>
      </c>
      <c r="L90" s="219"/>
    </row>
    <row r="91" spans="1:26" s="239" customFormat="1" x14ac:dyDescent="0.3">
      <c r="A91" s="224" t="s">
        <v>429</v>
      </c>
      <c r="B91" s="222" t="e">
        <f>N(AND(B90&gt;0,$L$79&gt;0)*$L$79)</f>
        <v>#DIV/0!</v>
      </c>
      <c r="C91" s="222" t="e">
        <f t="shared" ref="C91:K91" si="36">N(AND(C90&gt;0,$L$79&gt;0)*$L$79)</f>
        <v>#DIV/0!</v>
      </c>
      <c r="D91" s="222" t="e">
        <f t="shared" si="36"/>
        <v>#DIV/0!</v>
      </c>
      <c r="E91" s="222" t="e">
        <f t="shared" si="36"/>
        <v>#DIV/0!</v>
      </c>
      <c r="F91" s="222" t="e">
        <f t="shared" si="36"/>
        <v>#DIV/0!</v>
      </c>
      <c r="G91" s="222" t="e">
        <f t="shared" si="36"/>
        <v>#DIV/0!</v>
      </c>
      <c r="H91" s="222" t="e">
        <f t="shared" si="36"/>
        <v>#DIV/0!</v>
      </c>
      <c r="I91" s="222" t="e">
        <f t="shared" si="36"/>
        <v>#DIV/0!</v>
      </c>
      <c r="J91" s="222" t="e">
        <f t="shared" si="36"/>
        <v>#DIV/0!</v>
      </c>
      <c r="K91" s="222" t="e">
        <f t="shared" si="36"/>
        <v>#DIV/0!</v>
      </c>
      <c r="L91" s="219"/>
    </row>
    <row r="92" spans="1:26" s="239" customFormat="1" x14ac:dyDescent="0.3">
      <c r="A92" s="227"/>
      <c r="B92" s="184"/>
      <c r="C92" s="202"/>
      <c r="D92" s="184"/>
      <c r="E92" s="184"/>
      <c r="F92" s="184"/>
      <c r="G92" s="184"/>
      <c r="H92" s="184"/>
      <c r="I92" s="184"/>
      <c r="J92" s="184"/>
      <c r="K92" s="184"/>
      <c r="L92" s="184"/>
      <c r="M92" s="4"/>
    </row>
    <row r="93" spans="1:26" s="239" customFormat="1" x14ac:dyDescent="0.3">
      <c r="A93" s="227"/>
      <c r="B93" s="336" t="s">
        <v>445</v>
      </c>
      <c r="C93" s="336"/>
      <c r="D93" s="336"/>
      <c r="E93" s="336"/>
      <c r="F93" s="336"/>
      <c r="G93" s="336"/>
      <c r="H93" s="336"/>
      <c r="I93" s="336"/>
      <c r="J93" s="336"/>
      <c r="K93" s="336"/>
      <c r="L93" s="184"/>
      <c r="M93" s="4"/>
    </row>
    <row r="94" spans="1:26" s="239" customFormat="1" x14ac:dyDescent="0.3">
      <c r="A94" s="224" t="s">
        <v>444</v>
      </c>
      <c r="B94" s="226" t="e">
        <f>IF(K90&gt;0,IF(AND(0&lt;K90,K90&lt;$B$84),K90+1,0),0)</f>
        <v>#DIV/0!</v>
      </c>
      <c r="C94" s="226" t="e">
        <f>IF(B94&gt;0,IF(AND(0&lt;B94,B94&lt;$B$84),B94+1,0),0)</f>
        <v>#DIV/0!</v>
      </c>
      <c r="D94" s="226" t="e">
        <f>IF(C94&gt;0,IF(AND(0&lt;C94,C94&lt;$B$84),C94+1,0),0)</f>
        <v>#DIV/0!</v>
      </c>
      <c r="E94" s="226" t="e">
        <f>IF(D94&gt;0,IF(AND(0&lt;D94,D94&lt;$B$84),D94+1,0),0)</f>
        <v>#DIV/0!</v>
      </c>
      <c r="F94" s="226" t="e">
        <f>IF(E94&gt;0,IF(AND(0&lt;E94,E94&lt;$B$84),E94+1,0),0)</f>
        <v>#DIV/0!</v>
      </c>
      <c r="G94" s="226" t="e">
        <f>IF(F94&gt;0,IF(AND(0&lt;F94,F94&lt;$B$84),F94+1,0),0)</f>
        <v>#DIV/0!</v>
      </c>
      <c r="H94" s="226" t="e">
        <f t="shared" ref="H94:K94" si="37">IF(G94&gt;0,IF(AND(0&lt;G94,G94&lt;$B$84),G94+1,0),0)</f>
        <v>#DIV/0!</v>
      </c>
      <c r="I94" s="226" t="e">
        <f t="shared" si="37"/>
        <v>#DIV/0!</v>
      </c>
      <c r="J94" s="226" t="e">
        <f t="shared" si="37"/>
        <v>#DIV/0!</v>
      </c>
      <c r="K94" s="226" t="e">
        <f t="shared" si="37"/>
        <v>#DIV/0!</v>
      </c>
      <c r="L94" s="219"/>
    </row>
    <row r="95" spans="1:26" s="239" customFormat="1" x14ac:dyDescent="0.3">
      <c r="A95" s="224" t="s">
        <v>429</v>
      </c>
      <c r="B95" s="222" t="e">
        <f>N(AND(B94&gt;0,$L$79&gt;0)*$L$79)</f>
        <v>#DIV/0!</v>
      </c>
      <c r="C95" s="222" t="e">
        <f t="shared" ref="C95:K95" si="38">N(AND(C94&gt;0,$L$79&gt;0)*$L$79)</f>
        <v>#DIV/0!</v>
      </c>
      <c r="D95" s="222" t="e">
        <f t="shared" si="38"/>
        <v>#DIV/0!</v>
      </c>
      <c r="E95" s="222" t="e">
        <f t="shared" si="38"/>
        <v>#DIV/0!</v>
      </c>
      <c r="F95" s="222" t="e">
        <f t="shared" si="38"/>
        <v>#DIV/0!</v>
      </c>
      <c r="G95" s="222" t="e">
        <f t="shared" si="38"/>
        <v>#DIV/0!</v>
      </c>
      <c r="H95" s="222" t="e">
        <f t="shared" si="38"/>
        <v>#DIV/0!</v>
      </c>
      <c r="I95" s="222" t="e">
        <f t="shared" si="38"/>
        <v>#DIV/0!</v>
      </c>
      <c r="J95" s="222" t="e">
        <f t="shared" si="38"/>
        <v>#DIV/0!</v>
      </c>
      <c r="K95" s="222" t="e">
        <f t="shared" si="38"/>
        <v>#DIV/0!</v>
      </c>
      <c r="L95" s="219"/>
    </row>
    <row r="96" spans="1:26" s="239" customFormat="1" x14ac:dyDescent="0.3">
      <c r="A96" s="227"/>
      <c r="B96" s="184"/>
      <c r="C96" s="202"/>
      <c r="D96" s="184"/>
      <c r="E96" s="184"/>
      <c r="F96" s="184"/>
      <c r="G96" s="184"/>
      <c r="H96" s="184"/>
      <c r="I96" s="184"/>
      <c r="J96" s="184"/>
      <c r="K96" s="184"/>
      <c r="L96" s="184"/>
      <c r="M96" s="4"/>
    </row>
    <row r="97" spans="1:13" s="239" customFormat="1" x14ac:dyDescent="0.3">
      <c r="A97" s="227"/>
      <c r="B97" s="336" t="s">
        <v>445</v>
      </c>
      <c r="C97" s="336"/>
      <c r="D97" s="336"/>
      <c r="E97" s="336"/>
      <c r="F97" s="336"/>
      <c r="G97" s="336"/>
      <c r="H97" s="336"/>
      <c r="I97" s="336"/>
      <c r="J97" s="336"/>
      <c r="K97" s="336"/>
      <c r="L97" s="184"/>
      <c r="M97" s="4"/>
    </row>
    <row r="98" spans="1:13" s="239" customFormat="1" x14ac:dyDescent="0.3">
      <c r="A98" s="224" t="s">
        <v>444</v>
      </c>
      <c r="B98" s="226" t="e">
        <f>IF(K94&gt;0,IF(AND(0&lt;K94,K94&lt;$B$84),K94+1,0),0)</f>
        <v>#DIV/0!</v>
      </c>
      <c r="C98" s="226" t="e">
        <f t="shared" ref="C98:K98" si="39">IF(B98&gt;0,IF(AND(0&lt;B98,B98&lt;$B$84),B98+1,0),0)</f>
        <v>#DIV/0!</v>
      </c>
      <c r="D98" s="226" t="e">
        <f t="shared" si="39"/>
        <v>#DIV/0!</v>
      </c>
      <c r="E98" s="226" t="e">
        <f t="shared" si="39"/>
        <v>#DIV/0!</v>
      </c>
      <c r="F98" s="226" t="e">
        <f t="shared" si="39"/>
        <v>#DIV/0!</v>
      </c>
      <c r="G98" s="226" t="e">
        <f t="shared" si="39"/>
        <v>#DIV/0!</v>
      </c>
      <c r="H98" s="226" t="e">
        <f t="shared" si="39"/>
        <v>#DIV/0!</v>
      </c>
      <c r="I98" s="226" t="e">
        <f t="shared" si="39"/>
        <v>#DIV/0!</v>
      </c>
      <c r="J98" s="226" t="e">
        <f t="shared" si="39"/>
        <v>#DIV/0!</v>
      </c>
      <c r="K98" s="226" t="e">
        <f t="shared" si="39"/>
        <v>#DIV/0!</v>
      </c>
      <c r="L98" s="184"/>
      <c r="M98" s="4"/>
    </row>
    <row r="99" spans="1:13" s="239" customFormat="1" x14ac:dyDescent="0.3">
      <c r="A99" s="224" t="s">
        <v>429</v>
      </c>
      <c r="B99" s="222" t="e">
        <f>N(AND(B98&gt;0,$L$79&gt;0)*$L$79)</f>
        <v>#DIV/0!</v>
      </c>
      <c r="C99" s="222" t="e">
        <f t="shared" ref="C99:K99" si="40">N(AND(C98&gt;0,$L$79&gt;0)*$L$79)</f>
        <v>#DIV/0!</v>
      </c>
      <c r="D99" s="222" t="e">
        <f t="shared" si="40"/>
        <v>#DIV/0!</v>
      </c>
      <c r="E99" s="222" t="e">
        <f t="shared" si="40"/>
        <v>#DIV/0!</v>
      </c>
      <c r="F99" s="222" t="e">
        <f t="shared" si="40"/>
        <v>#DIV/0!</v>
      </c>
      <c r="G99" s="222" t="e">
        <f t="shared" si="40"/>
        <v>#DIV/0!</v>
      </c>
      <c r="H99" s="222" t="e">
        <f t="shared" si="40"/>
        <v>#DIV/0!</v>
      </c>
      <c r="I99" s="222" t="e">
        <f t="shared" si="40"/>
        <v>#DIV/0!</v>
      </c>
      <c r="J99" s="222" t="e">
        <f t="shared" si="40"/>
        <v>#DIV/0!</v>
      </c>
      <c r="K99" s="222" t="e">
        <f t="shared" si="40"/>
        <v>#DIV/0!</v>
      </c>
      <c r="L99" s="184"/>
      <c r="M99" s="4"/>
    </row>
    <row r="100" spans="1:13" s="239" customFormat="1" x14ac:dyDescent="0.3">
      <c r="A100" s="183"/>
      <c r="B100" s="184"/>
      <c r="C100" s="202"/>
      <c r="D100" s="184"/>
      <c r="E100" s="184"/>
      <c r="F100" s="184"/>
      <c r="G100" s="184"/>
      <c r="H100" s="184"/>
      <c r="I100" s="184"/>
      <c r="J100" s="184"/>
      <c r="K100" s="184"/>
      <c r="L100" s="184"/>
      <c r="M100" s="4"/>
    </row>
    <row r="101" spans="1:13" s="239" customFormat="1" x14ac:dyDescent="0.3">
      <c r="A101" s="183"/>
      <c r="B101" s="184"/>
      <c r="C101" s="202"/>
      <c r="D101" s="184"/>
      <c r="E101" s="184"/>
      <c r="F101" s="184"/>
      <c r="G101" s="184"/>
      <c r="H101" s="184"/>
      <c r="I101" s="184"/>
      <c r="J101" s="184"/>
      <c r="K101" s="184"/>
      <c r="L101" s="184"/>
      <c r="M101" s="4"/>
    </row>
    <row r="102" spans="1:13" s="239" customFormat="1" x14ac:dyDescent="0.3">
      <c r="A102" s="183"/>
      <c r="B102" s="184"/>
      <c r="C102" s="202"/>
      <c r="D102" s="184"/>
      <c r="E102" s="184"/>
      <c r="F102" s="184"/>
      <c r="G102" s="184"/>
      <c r="H102" s="184"/>
      <c r="I102" s="184"/>
      <c r="J102" s="184"/>
      <c r="K102" s="184"/>
      <c r="L102" s="184"/>
      <c r="M102" s="4"/>
    </row>
    <row r="103" spans="1:13" s="239" customFormat="1" x14ac:dyDescent="0.3">
      <c r="A103" s="183"/>
      <c r="B103" s="184"/>
      <c r="C103" s="202"/>
      <c r="D103" s="184"/>
      <c r="E103" s="184"/>
      <c r="F103" s="184"/>
      <c r="G103" s="184"/>
      <c r="H103" s="184"/>
      <c r="I103" s="184"/>
      <c r="J103" s="184"/>
      <c r="K103" s="184"/>
      <c r="L103" s="184"/>
      <c r="M103" s="4"/>
    </row>
    <row r="104" spans="1:13" s="239" customFormat="1" x14ac:dyDescent="0.3">
      <c r="A104" s="183"/>
      <c r="B104" s="184"/>
      <c r="C104" s="202"/>
      <c r="D104" s="184"/>
      <c r="E104" s="184"/>
      <c r="F104" s="184"/>
      <c r="G104" s="184"/>
      <c r="H104" s="184"/>
      <c r="I104" s="184"/>
      <c r="J104" s="184"/>
      <c r="K104" s="184"/>
      <c r="L104" s="184"/>
      <c r="M104" s="4"/>
    </row>
    <row r="105" spans="1:13" s="239" customFormat="1" x14ac:dyDescent="0.3">
      <c r="A105" s="183"/>
      <c r="B105" s="184"/>
      <c r="C105" s="202"/>
      <c r="D105" s="184"/>
      <c r="E105" s="184"/>
      <c r="F105" s="184"/>
      <c r="G105" s="184"/>
      <c r="H105" s="184"/>
      <c r="I105" s="184"/>
      <c r="J105" s="184"/>
      <c r="K105" s="184"/>
      <c r="L105" s="184"/>
      <c r="M105" s="4"/>
    </row>
    <row r="106" spans="1:13" s="239" customFormat="1" x14ac:dyDescent="0.3">
      <c r="A106" s="183"/>
      <c r="B106" s="184"/>
      <c r="C106" s="202"/>
      <c r="D106" s="184"/>
      <c r="E106" s="184"/>
      <c r="F106" s="184"/>
      <c r="G106" s="184"/>
      <c r="H106" s="184"/>
      <c r="I106" s="184"/>
      <c r="J106" s="184"/>
      <c r="K106" s="184"/>
      <c r="L106" s="184"/>
      <c r="M106" s="4"/>
    </row>
    <row r="107" spans="1:13" s="239" customFormat="1" x14ac:dyDescent="0.3">
      <c r="A107" s="183"/>
      <c r="B107" s="184"/>
      <c r="C107" s="202"/>
      <c r="D107" s="184"/>
      <c r="E107" s="184"/>
      <c r="F107" s="184"/>
      <c r="G107" s="184"/>
      <c r="H107" s="184"/>
      <c r="I107" s="184"/>
      <c r="J107" s="184"/>
      <c r="K107" s="184"/>
      <c r="L107" s="184"/>
      <c r="M107" s="4"/>
    </row>
  </sheetData>
  <mergeCells count="12">
    <mergeCell ref="C6:M6"/>
    <mergeCell ref="B77:L77"/>
    <mergeCell ref="A1:H1"/>
    <mergeCell ref="A2:K2"/>
    <mergeCell ref="A40:L40"/>
    <mergeCell ref="A77:A78"/>
    <mergeCell ref="C24:M24"/>
    <mergeCell ref="C84:F84"/>
    <mergeCell ref="B85:K85"/>
    <mergeCell ref="B89:K89"/>
    <mergeCell ref="B93:K93"/>
    <mergeCell ref="B97:K97"/>
  </mergeCells>
  <conditionalFormatting sqref="D19:D21">
    <cfRule type="cellIs" dxfId="10" priority="4" operator="greaterThan">
      <formula>0.04</formula>
    </cfRule>
  </conditionalFormatting>
  <conditionalFormatting sqref="C18">
    <cfRule type="containsText" dxfId="9" priority="6" operator="containsText" text="&gt;0">
      <formula>NOT(ISERROR(SEARCH("&gt;0",C18)))</formula>
    </cfRule>
  </conditionalFormatting>
  <conditionalFormatting sqref="D18">
    <cfRule type="containsText" dxfId="8" priority="5" operator="containsText" text="&gt;0">
      <formula>NOT(ISERROR(SEARCH("&gt;0",D18)))</formula>
    </cfRule>
  </conditionalFormatting>
  <conditionalFormatting sqref="D38">
    <cfRule type="cellIs" dxfId="7" priority="1" operator="greaterThan">
      <formula>0.04</formula>
    </cfRule>
  </conditionalFormatting>
  <conditionalFormatting sqref="C37">
    <cfRule type="containsText" dxfId="3" priority="3" operator="containsText" text="&gt;0">
      <formula>NOT(ISERROR(SEARCH("&gt;0",C37)))</formula>
    </cfRule>
  </conditionalFormatting>
  <conditionalFormatting sqref="D37">
    <cfRule type="containsText" dxfId="2" priority="2" operator="containsText" text="&gt;0">
      <formula>NOT(ISERROR(SEARCH("&gt;0",D37)))</formula>
    </cfRule>
  </conditionalFormatting>
  <dataValidations count="1">
    <dataValidation type="list" allowBlank="1" showInputMessage="1" showErrorMessage="1" sqref="B4 B22">
      <formula1>$AA$2:$AA$3</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tabSelected="1" workbookViewId="0">
      <selection activeCell="D90" sqref="D90"/>
    </sheetView>
  </sheetViews>
  <sheetFormatPr defaultColWidth="9.09765625" defaultRowHeight="13.5" x14ac:dyDescent="0.3"/>
  <cols>
    <col min="1" max="1" width="6.09765625" style="257" customWidth="1"/>
    <col min="2" max="2" width="45.8984375" style="258" customWidth="1"/>
    <col min="3" max="8" width="10.09765625" style="156" customWidth="1"/>
    <col min="9" max="218" width="9.09765625" style="240"/>
    <col min="219" max="219" width="6.09765625" style="240" customWidth="1"/>
    <col min="220" max="220" width="79.59765625" style="240" customWidth="1"/>
    <col min="221" max="224" width="14.69921875" style="240" customWidth="1"/>
    <col min="225" max="474" width="9.09765625" style="240"/>
    <col min="475" max="475" width="6.09765625" style="240" customWidth="1"/>
    <col min="476" max="476" width="79.59765625" style="240" customWidth="1"/>
    <col min="477" max="480" width="14.69921875" style="240" customWidth="1"/>
    <col min="481" max="730" width="9.09765625" style="240"/>
    <col min="731" max="731" width="6.09765625" style="240" customWidth="1"/>
    <col min="732" max="732" width="79.59765625" style="240" customWidth="1"/>
    <col min="733" max="736" width="14.69921875" style="240" customWidth="1"/>
    <col min="737" max="986" width="9.09765625" style="240"/>
    <col min="987" max="987" width="6.09765625" style="240" customWidth="1"/>
    <col min="988" max="988" width="79.59765625" style="240" customWidth="1"/>
    <col min="989" max="992" width="14.69921875" style="240" customWidth="1"/>
    <col min="993" max="1242" width="9.09765625" style="240"/>
    <col min="1243" max="1243" width="6.09765625" style="240" customWidth="1"/>
    <col min="1244" max="1244" width="79.59765625" style="240" customWidth="1"/>
    <col min="1245" max="1248" width="14.69921875" style="240" customWidth="1"/>
    <col min="1249" max="1498" width="9.09765625" style="240"/>
    <col min="1499" max="1499" width="6.09765625" style="240" customWidth="1"/>
    <col min="1500" max="1500" width="79.59765625" style="240" customWidth="1"/>
    <col min="1501" max="1504" width="14.69921875" style="240" customWidth="1"/>
    <col min="1505" max="1754" width="9.09765625" style="240"/>
    <col min="1755" max="1755" width="6.09765625" style="240" customWidth="1"/>
    <col min="1756" max="1756" width="79.59765625" style="240" customWidth="1"/>
    <col min="1757" max="1760" width="14.69921875" style="240" customWidth="1"/>
    <col min="1761" max="2010" width="9.09765625" style="240"/>
    <col min="2011" max="2011" width="6.09765625" style="240" customWidth="1"/>
    <col min="2012" max="2012" width="79.59765625" style="240" customWidth="1"/>
    <col min="2013" max="2016" width="14.69921875" style="240" customWidth="1"/>
    <col min="2017" max="2266" width="9.09765625" style="240"/>
    <col min="2267" max="2267" width="6.09765625" style="240" customWidth="1"/>
    <col min="2268" max="2268" width="79.59765625" style="240" customWidth="1"/>
    <col min="2269" max="2272" width="14.69921875" style="240" customWidth="1"/>
    <col min="2273" max="2522" width="9.09765625" style="240"/>
    <col min="2523" max="2523" width="6.09765625" style="240" customWidth="1"/>
    <col min="2524" max="2524" width="79.59765625" style="240" customWidth="1"/>
    <col min="2525" max="2528" width="14.69921875" style="240" customWidth="1"/>
    <col min="2529" max="2778" width="9.09765625" style="240"/>
    <col min="2779" max="2779" width="6.09765625" style="240" customWidth="1"/>
    <col min="2780" max="2780" width="79.59765625" style="240" customWidth="1"/>
    <col min="2781" max="2784" width="14.69921875" style="240" customWidth="1"/>
    <col min="2785" max="3034" width="9.09765625" style="240"/>
    <col min="3035" max="3035" width="6.09765625" style="240" customWidth="1"/>
    <col min="3036" max="3036" width="79.59765625" style="240" customWidth="1"/>
    <col min="3037" max="3040" width="14.69921875" style="240" customWidth="1"/>
    <col min="3041" max="3290" width="9.09765625" style="240"/>
    <col min="3291" max="3291" width="6.09765625" style="240" customWidth="1"/>
    <col min="3292" max="3292" width="79.59765625" style="240" customWidth="1"/>
    <col min="3293" max="3296" width="14.69921875" style="240" customWidth="1"/>
    <col min="3297" max="3546" width="9.09765625" style="240"/>
    <col min="3547" max="3547" width="6.09765625" style="240" customWidth="1"/>
    <col min="3548" max="3548" width="79.59765625" style="240" customWidth="1"/>
    <col min="3549" max="3552" width="14.69921875" style="240" customWidth="1"/>
    <col min="3553" max="3802" width="9.09765625" style="240"/>
    <col min="3803" max="3803" width="6.09765625" style="240" customWidth="1"/>
    <col min="3804" max="3804" width="79.59765625" style="240" customWidth="1"/>
    <col min="3805" max="3808" width="14.69921875" style="240" customWidth="1"/>
    <col min="3809" max="4058" width="9.09765625" style="240"/>
    <col min="4059" max="4059" width="6.09765625" style="240" customWidth="1"/>
    <col min="4060" max="4060" width="79.59765625" style="240" customWidth="1"/>
    <col min="4061" max="4064" width="14.69921875" style="240" customWidth="1"/>
    <col min="4065" max="4314" width="9.09765625" style="240"/>
    <col min="4315" max="4315" width="6.09765625" style="240" customWidth="1"/>
    <col min="4316" max="4316" width="79.59765625" style="240" customWidth="1"/>
    <col min="4317" max="4320" width="14.69921875" style="240" customWidth="1"/>
    <col min="4321" max="4570" width="9.09765625" style="240"/>
    <col min="4571" max="4571" width="6.09765625" style="240" customWidth="1"/>
    <col min="4572" max="4572" width="79.59765625" style="240" customWidth="1"/>
    <col min="4573" max="4576" width="14.69921875" style="240" customWidth="1"/>
    <col min="4577" max="4826" width="9.09765625" style="240"/>
    <col min="4827" max="4827" width="6.09765625" style="240" customWidth="1"/>
    <col min="4828" max="4828" width="79.59765625" style="240" customWidth="1"/>
    <col min="4829" max="4832" width="14.69921875" style="240" customWidth="1"/>
    <col min="4833" max="5082" width="9.09765625" style="240"/>
    <col min="5083" max="5083" width="6.09765625" style="240" customWidth="1"/>
    <col min="5084" max="5084" width="79.59765625" style="240" customWidth="1"/>
    <col min="5085" max="5088" width="14.69921875" style="240" customWidth="1"/>
    <col min="5089" max="5338" width="9.09765625" style="240"/>
    <col min="5339" max="5339" width="6.09765625" style="240" customWidth="1"/>
    <col min="5340" max="5340" width="79.59765625" style="240" customWidth="1"/>
    <col min="5341" max="5344" width="14.69921875" style="240" customWidth="1"/>
    <col min="5345" max="5594" width="9.09765625" style="240"/>
    <col min="5595" max="5595" width="6.09765625" style="240" customWidth="1"/>
    <col min="5596" max="5596" width="79.59765625" style="240" customWidth="1"/>
    <col min="5597" max="5600" width="14.69921875" style="240" customWidth="1"/>
    <col min="5601" max="5850" width="9.09765625" style="240"/>
    <col min="5851" max="5851" width="6.09765625" style="240" customWidth="1"/>
    <col min="5852" max="5852" width="79.59765625" style="240" customWidth="1"/>
    <col min="5853" max="5856" width="14.69921875" style="240" customWidth="1"/>
    <col min="5857" max="6106" width="9.09765625" style="240"/>
    <col min="6107" max="6107" width="6.09765625" style="240" customWidth="1"/>
    <col min="6108" max="6108" width="79.59765625" style="240" customWidth="1"/>
    <col min="6109" max="6112" width="14.69921875" style="240" customWidth="1"/>
    <col min="6113" max="6362" width="9.09765625" style="240"/>
    <col min="6363" max="6363" width="6.09765625" style="240" customWidth="1"/>
    <col min="6364" max="6364" width="79.59765625" style="240" customWidth="1"/>
    <col min="6365" max="6368" width="14.69921875" style="240" customWidth="1"/>
    <col min="6369" max="6618" width="9.09765625" style="240"/>
    <col min="6619" max="6619" width="6.09765625" style="240" customWidth="1"/>
    <col min="6620" max="6620" width="79.59765625" style="240" customWidth="1"/>
    <col min="6621" max="6624" width="14.69921875" style="240" customWidth="1"/>
    <col min="6625" max="6874" width="9.09765625" style="240"/>
    <col min="6875" max="6875" width="6.09765625" style="240" customWidth="1"/>
    <col min="6876" max="6876" width="79.59765625" style="240" customWidth="1"/>
    <col min="6877" max="6880" width="14.69921875" style="240" customWidth="1"/>
    <col min="6881" max="7130" width="9.09765625" style="240"/>
    <col min="7131" max="7131" width="6.09765625" style="240" customWidth="1"/>
    <col min="7132" max="7132" width="79.59765625" style="240" customWidth="1"/>
    <col min="7133" max="7136" width="14.69921875" style="240" customWidth="1"/>
    <col min="7137" max="7386" width="9.09765625" style="240"/>
    <col min="7387" max="7387" width="6.09765625" style="240" customWidth="1"/>
    <col min="7388" max="7388" width="79.59765625" style="240" customWidth="1"/>
    <col min="7389" max="7392" width="14.69921875" style="240" customWidth="1"/>
    <col min="7393" max="7642" width="9.09765625" style="240"/>
    <col min="7643" max="7643" width="6.09765625" style="240" customWidth="1"/>
    <col min="7644" max="7644" width="79.59765625" style="240" customWidth="1"/>
    <col min="7645" max="7648" width="14.69921875" style="240" customWidth="1"/>
    <col min="7649" max="7898" width="9.09765625" style="240"/>
    <col min="7899" max="7899" width="6.09765625" style="240" customWidth="1"/>
    <col min="7900" max="7900" width="79.59765625" style="240" customWidth="1"/>
    <col min="7901" max="7904" width="14.69921875" style="240" customWidth="1"/>
    <col min="7905" max="8154" width="9.09765625" style="240"/>
    <col min="8155" max="8155" width="6.09765625" style="240" customWidth="1"/>
    <col min="8156" max="8156" width="79.59765625" style="240" customWidth="1"/>
    <col min="8157" max="8160" width="14.69921875" style="240" customWidth="1"/>
    <col min="8161" max="8410" width="9.09765625" style="240"/>
    <col min="8411" max="8411" width="6.09765625" style="240" customWidth="1"/>
    <col min="8412" max="8412" width="79.59765625" style="240" customWidth="1"/>
    <col min="8413" max="8416" width="14.69921875" style="240" customWidth="1"/>
    <col min="8417" max="8666" width="9.09765625" style="240"/>
    <col min="8667" max="8667" width="6.09765625" style="240" customWidth="1"/>
    <col min="8668" max="8668" width="79.59765625" style="240" customWidth="1"/>
    <col min="8669" max="8672" width="14.69921875" style="240" customWidth="1"/>
    <col min="8673" max="8922" width="9.09765625" style="240"/>
    <col min="8923" max="8923" width="6.09765625" style="240" customWidth="1"/>
    <col min="8924" max="8924" width="79.59765625" style="240" customWidth="1"/>
    <col min="8925" max="8928" width="14.69921875" style="240" customWidth="1"/>
    <col min="8929" max="9178" width="9.09765625" style="240"/>
    <col min="9179" max="9179" width="6.09765625" style="240" customWidth="1"/>
    <col min="9180" max="9180" width="79.59765625" style="240" customWidth="1"/>
    <col min="9181" max="9184" width="14.69921875" style="240" customWidth="1"/>
    <col min="9185" max="9434" width="9.09765625" style="240"/>
    <col min="9435" max="9435" width="6.09765625" style="240" customWidth="1"/>
    <col min="9436" max="9436" width="79.59765625" style="240" customWidth="1"/>
    <col min="9437" max="9440" width="14.69921875" style="240" customWidth="1"/>
    <col min="9441" max="9690" width="9.09765625" style="240"/>
    <col min="9691" max="9691" width="6.09765625" style="240" customWidth="1"/>
    <col min="9692" max="9692" width="79.59765625" style="240" customWidth="1"/>
    <col min="9693" max="9696" width="14.69921875" style="240" customWidth="1"/>
    <col min="9697" max="9946" width="9.09765625" style="240"/>
    <col min="9947" max="9947" width="6.09765625" style="240" customWidth="1"/>
    <col min="9948" max="9948" width="79.59765625" style="240" customWidth="1"/>
    <col min="9949" max="9952" width="14.69921875" style="240" customWidth="1"/>
    <col min="9953" max="10202" width="9.09765625" style="240"/>
    <col min="10203" max="10203" width="6.09765625" style="240" customWidth="1"/>
    <col min="10204" max="10204" width="79.59765625" style="240" customWidth="1"/>
    <col min="10205" max="10208" width="14.69921875" style="240" customWidth="1"/>
    <col min="10209" max="10458" width="9.09765625" style="240"/>
    <col min="10459" max="10459" width="6.09765625" style="240" customWidth="1"/>
    <col min="10460" max="10460" width="79.59765625" style="240" customWidth="1"/>
    <col min="10461" max="10464" width="14.69921875" style="240" customWidth="1"/>
    <col min="10465" max="10714" width="9.09765625" style="240"/>
    <col min="10715" max="10715" width="6.09765625" style="240" customWidth="1"/>
    <col min="10716" max="10716" width="79.59765625" style="240" customWidth="1"/>
    <col min="10717" max="10720" width="14.69921875" style="240" customWidth="1"/>
    <col min="10721" max="10970" width="9.09765625" style="240"/>
    <col min="10971" max="10971" width="6.09765625" style="240" customWidth="1"/>
    <col min="10972" max="10972" width="79.59765625" style="240" customWidth="1"/>
    <col min="10973" max="10976" width="14.69921875" style="240" customWidth="1"/>
    <col min="10977" max="11226" width="9.09765625" style="240"/>
    <col min="11227" max="11227" width="6.09765625" style="240" customWidth="1"/>
    <col min="11228" max="11228" width="79.59765625" style="240" customWidth="1"/>
    <col min="11229" max="11232" width="14.69921875" style="240" customWidth="1"/>
    <col min="11233" max="11482" width="9.09765625" style="240"/>
    <col min="11483" max="11483" width="6.09765625" style="240" customWidth="1"/>
    <col min="11484" max="11484" width="79.59765625" style="240" customWidth="1"/>
    <col min="11485" max="11488" width="14.69921875" style="240" customWidth="1"/>
    <col min="11489" max="11738" width="9.09765625" style="240"/>
    <col min="11739" max="11739" width="6.09765625" style="240" customWidth="1"/>
    <col min="11740" max="11740" width="79.59765625" style="240" customWidth="1"/>
    <col min="11741" max="11744" width="14.69921875" style="240" customWidth="1"/>
    <col min="11745" max="11994" width="9.09765625" style="240"/>
    <col min="11995" max="11995" width="6.09765625" style="240" customWidth="1"/>
    <col min="11996" max="11996" width="79.59765625" style="240" customWidth="1"/>
    <col min="11997" max="12000" width="14.69921875" style="240" customWidth="1"/>
    <col min="12001" max="12250" width="9.09765625" style="240"/>
    <col min="12251" max="12251" width="6.09765625" style="240" customWidth="1"/>
    <col min="12252" max="12252" width="79.59765625" style="240" customWidth="1"/>
    <col min="12253" max="12256" width="14.69921875" style="240" customWidth="1"/>
    <col min="12257" max="12506" width="9.09765625" style="240"/>
    <col min="12507" max="12507" width="6.09765625" style="240" customWidth="1"/>
    <col min="12508" max="12508" width="79.59765625" style="240" customWidth="1"/>
    <col min="12509" max="12512" width="14.69921875" style="240" customWidth="1"/>
    <col min="12513" max="12762" width="9.09765625" style="240"/>
    <col min="12763" max="12763" width="6.09765625" style="240" customWidth="1"/>
    <col min="12764" max="12764" width="79.59765625" style="240" customWidth="1"/>
    <col min="12765" max="12768" width="14.69921875" style="240" customWidth="1"/>
    <col min="12769" max="13018" width="9.09765625" style="240"/>
    <col min="13019" max="13019" width="6.09765625" style="240" customWidth="1"/>
    <col min="13020" max="13020" width="79.59765625" style="240" customWidth="1"/>
    <col min="13021" max="13024" width="14.69921875" style="240" customWidth="1"/>
    <col min="13025" max="13274" width="9.09765625" style="240"/>
    <col min="13275" max="13275" width="6.09765625" style="240" customWidth="1"/>
    <col min="13276" max="13276" width="79.59765625" style="240" customWidth="1"/>
    <col min="13277" max="13280" width="14.69921875" style="240" customWidth="1"/>
    <col min="13281" max="13530" width="9.09765625" style="240"/>
    <col min="13531" max="13531" width="6.09765625" style="240" customWidth="1"/>
    <col min="13532" max="13532" width="79.59765625" style="240" customWidth="1"/>
    <col min="13533" max="13536" width="14.69921875" style="240" customWidth="1"/>
    <col min="13537" max="13786" width="9.09765625" style="240"/>
    <col min="13787" max="13787" width="6.09765625" style="240" customWidth="1"/>
    <col min="13788" max="13788" width="79.59765625" style="240" customWidth="1"/>
    <col min="13789" max="13792" width="14.69921875" style="240" customWidth="1"/>
    <col min="13793" max="14042" width="9.09765625" style="240"/>
    <col min="14043" max="14043" width="6.09765625" style="240" customWidth="1"/>
    <col min="14044" max="14044" width="79.59765625" style="240" customWidth="1"/>
    <col min="14045" max="14048" width="14.69921875" style="240" customWidth="1"/>
    <col min="14049" max="14298" width="9.09765625" style="240"/>
    <col min="14299" max="14299" width="6.09765625" style="240" customWidth="1"/>
    <col min="14300" max="14300" width="79.59765625" style="240" customWidth="1"/>
    <col min="14301" max="14304" width="14.69921875" style="240" customWidth="1"/>
    <col min="14305" max="14554" width="9.09765625" style="240"/>
    <col min="14555" max="14555" width="6.09765625" style="240" customWidth="1"/>
    <col min="14556" max="14556" width="79.59765625" style="240" customWidth="1"/>
    <col min="14557" max="14560" width="14.69921875" style="240" customWidth="1"/>
    <col min="14561" max="14810" width="9.09765625" style="240"/>
    <col min="14811" max="14811" width="6.09765625" style="240" customWidth="1"/>
    <col min="14812" max="14812" width="79.59765625" style="240" customWidth="1"/>
    <col min="14813" max="14816" width="14.69921875" style="240" customWidth="1"/>
    <col min="14817" max="15066" width="9.09765625" style="240"/>
    <col min="15067" max="15067" width="6.09765625" style="240" customWidth="1"/>
    <col min="15068" max="15068" width="79.59765625" style="240" customWidth="1"/>
    <col min="15069" max="15072" width="14.69921875" style="240" customWidth="1"/>
    <col min="15073" max="15322" width="9.09765625" style="240"/>
    <col min="15323" max="15323" width="6.09765625" style="240" customWidth="1"/>
    <col min="15324" max="15324" width="79.59765625" style="240" customWidth="1"/>
    <col min="15325" max="15328" width="14.69921875" style="240" customWidth="1"/>
    <col min="15329" max="15578" width="9.09765625" style="240"/>
    <col min="15579" max="15579" width="6.09765625" style="240" customWidth="1"/>
    <col min="15580" max="15580" width="79.59765625" style="240" customWidth="1"/>
    <col min="15581" max="15584" width="14.69921875" style="240" customWidth="1"/>
    <col min="15585" max="15834" width="9.09765625" style="240"/>
    <col min="15835" max="15835" width="6.09765625" style="240" customWidth="1"/>
    <col min="15836" max="15836" width="79.59765625" style="240" customWidth="1"/>
    <col min="15837" max="15840" width="14.69921875" style="240" customWidth="1"/>
    <col min="15841" max="16090" width="9.09765625" style="240"/>
    <col min="16091" max="16091" width="6.09765625" style="240" customWidth="1"/>
    <col min="16092" max="16092" width="79.59765625" style="240" customWidth="1"/>
    <col min="16093" max="16096" width="14.69921875" style="240" customWidth="1"/>
    <col min="16097" max="16384" width="9.09765625" style="240"/>
  </cols>
  <sheetData>
    <row r="1" spans="1:13" x14ac:dyDescent="0.3">
      <c r="A1" s="339" t="s">
        <v>447</v>
      </c>
      <c r="B1" s="339"/>
      <c r="C1" s="339"/>
      <c r="D1" s="339"/>
      <c r="E1" s="339"/>
      <c r="F1" s="339"/>
      <c r="G1" s="339"/>
      <c r="H1" s="339"/>
    </row>
    <row r="2" spans="1:13" s="241" customFormat="1" ht="13" x14ac:dyDescent="0.3"/>
    <row r="3" spans="1:13" ht="26" customHeight="1" x14ac:dyDescent="0.3">
      <c r="A3" s="361" t="s">
        <v>533</v>
      </c>
      <c r="B3" s="361"/>
      <c r="C3" s="361"/>
      <c r="D3" s="361"/>
      <c r="E3" s="361"/>
      <c r="F3" s="361"/>
      <c r="G3" s="361"/>
      <c r="H3" s="361"/>
      <c r="I3" s="361"/>
      <c r="J3" s="361"/>
      <c r="K3" s="361"/>
      <c r="L3" s="361"/>
      <c r="M3" s="361"/>
    </row>
    <row r="4" spans="1:13" s="20" customFormat="1" ht="13" x14ac:dyDescent="0.3">
      <c r="A4" s="355" t="s">
        <v>448</v>
      </c>
      <c r="B4" s="357" t="s">
        <v>449</v>
      </c>
      <c r="C4" s="359" t="s">
        <v>105</v>
      </c>
      <c r="D4" s="360"/>
      <c r="E4" s="360"/>
      <c r="F4" s="360"/>
      <c r="G4" s="360"/>
      <c r="H4" s="360"/>
      <c r="I4" s="360"/>
      <c r="J4" s="360"/>
      <c r="K4" s="360"/>
      <c r="L4" s="360"/>
      <c r="M4" s="360"/>
    </row>
    <row r="5" spans="1:13" s="20" customFormat="1" ht="13" x14ac:dyDescent="0.3">
      <c r="A5" s="356"/>
      <c r="B5" s="358"/>
      <c r="C5" s="242" t="s">
        <v>332</v>
      </c>
      <c r="D5" s="242" t="s">
        <v>333</v>
      </c>
      <c r="E5" s="242" t="s">
        <v>334</v>
      </c>
      <c r="F5" s="242" t="s">
        <v>335</v>
      </c>
      <c r="G5" s="242" t="s">
        <v>336</v>
      </c>
      <c r="H5" s="242" t="s">
        <v>337</v>
      </c>
      <c r="I5" s="242" t="s">
        <v>411</v>
      </c>
      <c r="J5" s="242" t="s">
        <v>412</v>
      </c>
      <c r="K5" s="242" t="s">
        <v>413</v>
      </c>
      <c r="L5" s="242" t="s">
        <v>414</v>
      </c>
      <c r="M5" s="242" t="s">
        <v>415</v>
      </c>
    </row>
    <row r="6" spans="1:13" ht="13.5" customHeight="1" x14ac:dyDescent="0.3">
      <c r="A6" s="343" t="s">
        <v>375</v>
      </c>
      <c r="B6" s="344"/>
      <c r="C6" s="344"/>
      <c r="D6" s="344"/>
      <c r="E6" s="344"/>
      <c r="F6" s="344"/>
      <c r="G6" s="344"/>
      <c r="H6" s="344"/>
      <c r="I6" s="344"/>
      <c r="J6" s="344"/>
      <c r="K6" s="344"/>
      <c r="L6" s="344"/>
      <c r="M6" s="344"/>
    </row>
    <row r="7" spans="1:13" x14ac:dyDescent="0.3">
      <c r="A7" s="345" t="s">
        <v>376</v>
      </c>
      <c r="B7" s="328"/>
      <c r="C7" s="328"/>
      <c r="D7" s="328"/>
      <c r="E7" s="328"/>
      <c r="F7" s="328"/>
      <c r="G7" s="328"/>
      <c r="H7" s="328"/>
      <c r="I7" s="328"/>
      <c r="J7" s="328"/>
      <c r="K7" s="328"/>
      <c r="L7" s="328"/>
      <c r="M7" s="328"/>
    </row>
    <row r="8" spans="1:13" ht="24" x14ac:dyDescent="0.3">
      <c r="A8" s="243">
        <v>1</v>
      </c>
      <c r="B8" s="138" t="s">
        <v>377</v>
      </c>
      <c r="C8" s="126">
        <v>0</v>
      </c>
      <c r="D8" s="126">
        <v>0</v>
      </c>
      <c r="E8" s="126">
        <v>0</v>
      </c>
      <c r="F8" s="126">
        <v>0</v>
      </c>
      <c r="G8" s="126">
        <v>0</v>
      </c>
      <c r="H8" s="126">
        <v>0</v>
      </c>
      <c r="I8" s="126">
        <v>0</v>
      </c>
      <c r="J8" s="126">
        <v>0</v>
      </c>
      <c r="K8" s="126">
        <v>0</v>
      </c>
      <c r="L8" s="126">
        <v>0</v>
      </c>
      <c r="M8" s="126">
        <v>0</v>
      </c>
    </row>
    <row r="9" spans="1:13" x14ac:dyDescent="0.3">
      <c r="A9" s="244">
        <v>2</v>
      </c>
      <c r="B9" s="138" t="s">
        <v>450</v>
      </c>
      <c r="C9" s="245">
        <f>C10+C11</f>
        <v>0</v>
      </c>
      <c r="D9" s="245">
        <f t="shared" ref="D9:H9" si="0">D10+D11</f>
        <v>0</v>
      </c>
      <c r="E9" s="245">
        <f t="shared" si="0"/>
        <v>0</v>
      </c>
      <c r="F9" s="245">
        <f t="shared" si="0"/>
        <v>0</v>
      </c>
      <c r="G9" s="245">
        <f t="shared" si="0"/>
        <v>0</v>
      </c>
      <c r="H9" s="245">
        <f t="shared" si="0"/>
        <v>0</v>
      </c>
      <c r="I9" s="245">
        <f t="shared" ref="I9:M9" si="1">I10+I11</f>
        <v>0</v>
      </c>
      <c r="J9" s="245">
        <f t="shared" si="1"/>
        <v>0</v>
      </c>
      <c r="K9" s="245">
        <f t="shared" si="1"/>
        <v>0</v>
      </c>
      <c r="L9" s="245">
        <f t="shared" si="1"/>
        <v>0</v>
      </c>
      <c r="M9" s="245">
        <f t="shared" si="1"/>
        <v>0</v>
      </c>
    </row>
    <row r="10" spans="1:13" x14ac:dyDescent="0.3">
      <c r="A10" s="244" t="s">
        <v>451</v>
      </c>
      <c r="B10" s="138" t="s">
        <v>452</v>
      </c>
      <c r="C10" s="126">
        <v>0</v>
      </c>
      <c r="D10" s="126">
        <v>0</v>
      </c>
      <c r="E10" s="126">
        <v>0</v>
      </c>
      <c r="F10" s="126">
        <v>0</v>
      </c>
      <c r="G10" s="126">
        <v>0</v>
      </c>
      <c r="H10" s="126">
        <v>0</v>
      </c>
      <c r="I10" s="126">
        <v>0</v>
      </c>
      <c r="J10" s="126">
        <v>0</v>
      </c>
      <c r="K10" s="126">
        <v>0</v>
      </c>
      <c r="L10" s="126">
        <v>0</v>
      </c>
      <c r="M10" s="126">
        <v>0</v>
      </c>
    </row>
    <row r="11" spans="1:13" ht="24" x14ac:dyDescent="0.3">
      <c r="A11" s="244" t="s">
        <v>453</v>
      </c>
      <c r="B11" s="138" t="s">
        <v>454</v>
      </c>
      <c r="C11" s="126">
        <v>0</v>
      </c>
      <c r="D11" s="126">
        <v>0</v>
      </c>
      <c r="E11" s="126">
        <v>0</v>
      </c>
      <c r="F11" s="126">
        <v>0</v>
      </c>
      <c r="G11" s="126">
        <v>0</v>
      </c>
      <c r="H11" s="126">
        <v>0</v>
      </c>
      <c r="I11" s="126">
        <v>0</v>
      </c>
      <c r="J11" s="126">
        <v>0</v>
      </c>
      <c r="K11" s="126">
        <v>0</v>
      </c>
      <c r="L11" s="126">
        <v>0</v>
      </c>
      <c r="M11" s="126">
        <v>0</v>
      </c>
    </row>
    <row r="12" spans="1:13" x14ac:dyDescent="0.3">
      <c r="A12" s="244">
        <v>3</v>
      </c>
      <c r="B12" s="138" t="s">
        <v>455</v>
      </c>
      <c r="C12" s="126">
        <v>0</v>
      </c>
      <c r="D12" s="126">
        <v>0</v>
      </c>
      <c r="E12" s="126">
        <v>0</v>
      </c>
      <c r="F12" s="126">
        <v>0</v>
      </c>
      <c r="G12" s="126">
        <v>0</v>
      </c>
      <c r="H12" s="126">
        <v>0</v>
      </c>
      <c r="I12" s="126">
        <v>0</v>
      </c>
      <c r="J12" s="126">
        <v>0</v>
      </c>
      <c r="K12" s="126">
        <v>0</v>
      </c>
      <c r="L12" s="126">
        <v>0</v>
      </c>
      <c r="M12" s="126">
        <v>0</v>
      </c>
    </row>
    <row r="13" spans="1:13" x14ac:dyDescent="0.3">
      <c r="A13" s="244">
        <v>4</v>
      </c>
      <c r="B13" s="138" t="s">
        <v>379</v>
      </c>
      <c r="C13" s="126">
        <v>0</v>
      </c>
      <c r="D13" s="126">
        <v>0</v>
      </c>
      <c r="E13" s="126">
        <v>0</v>
      </c>
      <c r="F13" s="126">
        <v>0</v>
      </c>
      <c r="G13" s="126">
        <v>0</v>
      </c>
      <c r="H13" s="126">
        <v>0</v>
      </c>
      <c r="I13" s="126">
        <v>0</v>
      </c>
      <c r="J13" s="126">
        <v>0</v>
      </c>
      <c r="K13" s="126">
        <v>0</v>
      </c>
      <c r="L13" s="126">
        <v>0</v>
      </c>
      <c r="M13" s="126">
        <v>0</v>
      </c>
    </row>
    <row r="14" spans="1:13" x14ac:dyDescent="0.3">
      <c r="A14" s="349" t="s">
        <v>456</v>
      </c>
      <c r="B14" s="349"/>
      <c r="C14" s="197">
        <f>C8+C9+C12+C13</f>
        <v>0</v>
      </c>
      <c r="D14" s="197">
        <f t="shared" ref="D14:H14" si="2">D8+D9+D12+D13</f>
        <v>0</v>
      </c>
      <c r="E14" s="197">
        <f t="shared" si="2"/>
        <v>0</v>
      </c>
      <c r="F14" s="197">
        <f t="shared" si="2"/>
        <v>0</v>
      </c>
      <c r="G14" s="197">
        <f t="shared" si="2"/>
        <v>0</v>
      </c>
      <c r="H14" s="197">
        <f t="shared" si="2"/>
        <v>0</v>
      </c>
      <c r="I14" s="197">
        <f t="shared" ref="I14:M14" si="3">I8+I9+I12+I13</f>
        <v>0</v>
      </c>
      <c r="J14" s="197">
        <f t="shared" si="3"/>
        <v>0</v>
      </c>
      <c r="K14" s="197">
        <f t="shared" si="3"/>
        <v>0</v>
      </c>
      <c r="L14" s="197">
        <f t="shared" si="3"/>
        <v>0</v>
      </c>
      <c r="M14" s="197">
        <f t="shared" si="3"/>
        <v>0</v>
      </c>
    </row>
    <row r="15" spans="1:13" x14ac:dyDescent="0.3">
      <c r="A15" s="353" t="s">
        <v>381</v>
      </c>
      <c r="B15" s="354"/>
      <c r="C15" s="197"/>
      <c r="D15" s="197"/>
      <c r="E15" s="197"/>
      <c r="F15" s="197"/>
      <c r="G15" s="197"/>
      <c r="H15" s="197"/>
      <c r="I15" s="197"/>
      <c r="J15" s="197"/>
      <c r="K15" s="197"/>
      <c r="L15" s="197"/>
      <c r="M15" s="197"/>
    </row>
    <row r="16" spans="1:13" x14ac:dyDescent="0.3">
      <c r="A16" s="244">
        <v>5</v>
      </c>
      <c r="B16" s="138" t="s">
        <v>457</v>
      </c>
      <c r="C16" s="245">
        <f>C17+C18</f>
        <v>0</v>
      </c>
      <c r="D16" s="245">
        <f t="shared" ref="D16:H16" si="4">D17+D18</f>
        <v>0</v>
      </c>
      <c r="E16" s="245">
        <f t="shared" si="4"/>
        <v>0</v>
      </c>
      <c r="F16" s="245">
        <f t="shared" si="4"/>
        <v>0</v>
      </c>
      <c r="G16" s="245">
        <f t="shared" si="4"/>
        <v>0</v>
      </c>
      <c r="H16" s="245">
        <f t="shared" si="4"/>
        <v>0</v>
      </c>
      <c r="I16" s="245">
        <f t="shared" ref="I16:M16" si="5">I17+I18</f>
        <v>0</v>
      </c>
      <c r="J16" s="245">
        <f t="shared" si="5"/>
        <v>0</v>
      </c>
      <c r="K16" s="245">
        <f t="shared" si="5"/>
        <v>0</v>
      </c>
      <c r="L16" s="245">
        <f t="shared" si="5"/>
        <v>0</v>
      </c>
      <c r="M16" s="245">
        <f t="shared" si="5"/>
        <v>0</v>
      </c>
    </row>
    <row r="17" spans="1:16" x14ac:dyDescent="0.3">
      <c r="A17" s="243" t="s">
        <v>114</v>
      </c>
      <c r="B17" s="141" t="s">
        <v>458</v>
      </c>
      <c r="C17" s="126">
        <v>0</v>
      </c>
      <c r="D17" s="126">
        <v>0</v>
      </c>
      <c r="E17" s="126">
        <v>0</v>
      </c>
      <c r="F17" s="126">
        <v>0</v>
      </c>
      <c r="G17" s="126">
        <v>0</v>
      </c>
      <c r="H17" s="126">
        <v>0</v>
      </c>
      <c r="I17" s="126">
        <v>0</v>
      </c>
      <c r="J17" s="126">
        <v>0</v>
      </c>
      <c r="K17" s="126">
        <v>0</v>
      </c>
      <c r="L17" s="126">
        <v>0</v>
      </c>
      <c r="M17" s="126">
        <v>0</v>
      </c>
      <c r="N17" s="246"/>
      <c r="O17" s="246"/>
      <c r="P17" s="246"/>
    </row>
    <row r="18" spans="1:16" ht="24" x14ac:dyDescent="0.3">
      <c r="A18" s="243" t="s">
        <v>115</v>
      </c>
      <c r="B18" s="141" t="s">
        <v>459</v>
      </c>
      <c r="C18" s="126">
        <v>0</v>
      </c>
      <c r="D18" s="126">
        <v>0</v>
      </c>
      <c r="E18" s="126">
        <v>0</v>
      </c>
      <c r="F18" s="126">
        <v>0</v>
      </c>
      <c r="G18" s="126">
        <v>0</v>
      </c>
      <c r="H18" s="126">
        <v>0</v>
      </c>
      <c r="I18" s="126">
        <v>0</v>
      </c>
      <c r="J18" s="126">
        <v>0</v>
      </c>
      <c r="K18" s="126">
        <v>0</v>
      </c>
      <c r="L18" s="126">
        <v>0</v>
      </c>
      <c r="M18" s="126">
        <v>0</v>
      </c>
    </row>
    <row r="19" spans="1:16" x14ac:dyDescent="0.3">
      <c r="A19" s="244">
        <v>6</v>
      </c>
      <c r="B19" s="141" t="s">
        <v>460</v>
      </c>
      <c r="C19" s="126">
        <v>0</v>
      </c>
      <c r="D19" s="126">
        <v>0</v>
      </c>
      <c r="E19" s="126">
        <v>0</v>
      </c>
      <c r="F19" s="126">
        <v>0</v>
      </c>
      <c r="G19" s="126">
        <v>0</v>
      </c>
      <c r="H19" s="126">
        <v>0</v>
      </c>
      <c r="I19" s="126">
        <v>0</v>
      </c>
      <c r="J19" s="126">
        <v>0</v>
      </c>
      <c r="K19" s="126">
        <v>0</v>
      </c>
      <c r="L19" s="126">
        <v>0</v>
      </c>
      <c r="M19" s="126">
        <v>0</v>
      </c>
    </row>
    <row r="20" spans="1:16" x14ac:dyDescent="0.3">
      <c r="A20" s="244">
        <v>7</v>
      </c>
      <c r="B20" s="138" t="s">
        <v>461</v>
      </c>
      <c r="C20" s="126">
        <v>0</v>
      </c>
      <c r="D20" s="126">
        <v>0</v>
      </c>
      <c r="E20" s="126">
        <v>0</v>
      </c>
      <c r="F20" s="126">
        <v>0</v>
      </c>
      <c r="G20" s="126">
        <v>0</v>
      </c>
      <c r="H20" s="126">
        <v>0</v>
      </c>
      <c r="I20" s="126">
        <v>0</v>
      </c>
      <c r="J20" s="126">
        <v>0</v>
      </c>
      <c r="K20" s="126">
        <v>0</v>
      </c>
      <c r="L20" s="126">
        <v>0</v>
      </c>
      <c r="M20" s="126">
        <v>0</v>
      </c>
    </row>
    <row r="21" spans="1:16" s="247" customFormat="1" x14ac:dyDescent="0.3">
      <c r="A21" s="349" t="s">
        <v>462</v>
      </c>
      <c r="B21" s="349"/>
      <c r="C21" s="197">
        <f>C16+C20+C19</f>
        <v>0</v>
      </c>
      <c r="D21" s="197">
        <f t="shared" ref="D21:H21" si="6">D16+D20+D19</f>
        <v>0</v>
      </c>
      <c r="E21" s="197">
        <f t="shared" si="6"/>
        <v>0</v>
      </c>
      <c r="F21" s="197">
        <f t="shared" si="6"/>
        <v>0</v>
      </c>
      <c r="G21" s="197">
        <f t="shared" si="6"/>
        <v>0</v>
      </c>
      <c r="H21" s="197">
        <f t="shared" si="6"/>
        <v>0</v>
      </c>
      <c r="I21" s="197">
        <f t="shared" ref="I21:M21" si="7">I16+I20+I19</f>
        <v>0</v>
      </c>
      <c r="J21" s="197">
        <f t="shared" si="7"/>
        <v>0</v>
      </c>
      <c r="K21" s="197">
        <f t="shared" si="7"/>
        <v>0</v>
      </c>
      <c r="L21" s="197">
        <f t="shared" si="7"/>
        <v>0</v>
      </c>
      <c r="M21" s="197">
        <f t="shared" si="7"/>
        <v>0</v>
      </c>
    </row>
    <row r="22" spans="1:16" s="247" customFormat="1" x14ac:dyDescent="0.3">
      <c r="A22" s="349" t="s">
        <v>463</v>
      </c>
      <c r="B22" s="349"/>
      <c r="C22" s="197">
        <f>C14-C21</f>
        <v>0</v>
      </c>
      <c r="D22" s="197">
        <f t="shared" ref="D22:H22" si="8">D14-D21</f>
        <v>0</v>
      </c>
      <c r="E22" s="197">
        <f t="shared" si="8"/>
        <v>0</v>
      </c>
      <c r="F22" s="197">
        <f t="shared" si="8"/>
        <v>0</v>
      </c>
      <c r="G22" s="197">
        <f t="shared" si="8"/>
        <v>0</v>
      </c>
      <c r="H22" s="197">
        <f t="shared" si="8"/>
        <v>0</v>
      </c>
      <c r="I22" s="197">
        <f t="shared" ref="I22:M22" si="9">I14-I21</f>
        <v>0</v>
      </c>
      <c r="J22" s="197">
        <f t="shared" si="9"/>
        <v>0</v>
      </c>
      <c r="K22" s="197">
        <f t="shared" si="9"/>
        <v>0</v>
      </c>
      <c r="L22" s="197">
        <f t="shared" si="9"/>
        <v>0</v>
      </c>
      <c r="M22" s="197">
        <f t="shared" si="9"/>
        <v>0</v>
      </c>
    </row>
    <row r="23" spans="1:16" ht="13.5" customHeight="1" x14ac:dyDescent="0.3">
      <c r="A23" s="346" t="s">
        <v>464</v>
      </c>
      <c r="B23" s="347"/>
      <c r="C23" s="347"/>
      <c r="D23" s="347"/>
      <c r="E23" s="347"/>
      <c r="F23" s="347"/>
      <c r="G23" s="347"/>
      <c r="H23" s="347"/>
      <c r="I23" s="347"/>
      <c r="J23" s="347"/>
      <c r="K23" s="347"/>
      <c r="L23" s="347"/>
      <c r="M23" s="347"/>
    </row>
    <row r="24" spans="1:16" x14ac:dyDescent="0.3">
      <c r="A24" s="345" t="s">
        <v>465</v>
      </c>
      <c r="B24" s="328"/>
      <c r="C24" s="328"/>
      <c r="D24" s="328"/>
      <c r="E24" s="328"/>
      <c r="F24" s="328"/>
      <c r="G24" s="328"/>
      <c r="H24" s="328"/>
      <c r="I24" s="328"/>
      <c r="J24" s="328"/>
      <c r="K24" s="328"/>
      <c r="L24" s="328"/>
      <c r="M24" s="328"/>
    </row>
    <row r="25" spans="1:16" x14ac:dyDescent="0.3">
      <c r="A25" s="244">
        <v>8</v>
      </c>
      <c r="B25" s="138" t="s">
        <v>466</v>
      </c>
      <c r="C25" s="126">
        <v>0</v>
      </c>
      <c r="D25" s="126">
        <v>0</v>
      </c>
      <c r="E25" s="126">
        <v>0</v>
      </c>
      <c r="F25" s="126">
        <v>0</v>
      </c>
      <c r="G25" s="126">
        <v>0</v>
      </c>
      <c r="H25" s="126">
        <v>0</v>
      </c>
      <c r="I25" s="126">
        <v>0</v>
      </c>
      <c r="J25" s="126">
        <v>0</v>
      </c>
      <c r="K25" s="126">
        <v>0</v>
      </c>
      <c r="L25" s="126">
        <v>0</v>
      </c>
      <c r="M25" s="126">
        <v>0</v>
      </c>
    </row>
    <row r="26" spans="1:16" x14ac:dyDescent="0.3">
      <c r="A26" s="349" t="s">
        <v>467</v>
      </c>
      <c r="B26" s="349"/>
      <c r="C26" s="137">
        <f>C25</f>
        <v>0</v>
      </c>
      <c r="D26" s="137">
        <f t="shared" ref="D26:H26" si="10">D25</f>
        <v>0</v>
      </c>
      <c r="E26" s="137">
        <f t="shared" si="10"/>
        <v>0</v>
      </c>
      <c r="F26" s="137">
        <f t="shared" si="10"/>
        <v>0</v>
      </c>
      <c r="G26" s="137">
        <f t="shared" si="10"/>
        <v>0</v>
      </c>
      <c r="H26" s="137">
        <f t="shared" si="10"/>
        <v>0</v>
      </c>
      <c r="I26" s="137">
        <f t="shared" ref="I26:M26" si="11">I25</f>
        <v>0</v>
      </c>
      <c r="J26" s="137">
        <f t="shared" si="11"/>
        <v>0</v>
      </c>
      <c r="K26" s="137">
        <f t="shared" si="11"/>
        <v>0</v>
      </c>
      <c r="L26" s="137">
        <f t="shared" si="11"/>
        <v>0</v>
      </c>
      <c r="M26" s="137">
        <f t="shared" si="11"/>
        <v>0</v>
      </c>
    </row>
    <row r="27" spans="1:16" ht="27.75" customHeight="1" x14ac:dyDescent="0.3">
      <c r="A27" s="316" t="s">
        <v>468</v>
      </c>
      <c r="B27" s="317"/>
      <c r="C27" s="137"/>
      <c r="D27" s="137"/>
      <c r="E27" s="137"/>
      <c r="F27" s="137"/>
      <c r="G27" s="137"/>
      <c r="H27" s="137"/>
      <c r="I27" s="137"/>
      <c r="J27" s="137"/>
      <c r="K27" s="137"/>
      <c r="L27" s="137"/>
      <c r="M27" s="137"/>
    </row>
    <row r="28" spans="1:16" x14ac:dyDescent="0.3">
      <c r="A28" s="244">
        <v>9</v>
      </c>
      <c r="B28" s="138" t="s">
        <v>387</v>
      </c>
      <c r="C28" s="126">
        <v>0</v>
      </c>
      <c r="D28" s="126">
        <v>0</v>
      </c>
      <c r="E28" s="126">
        <v>0</v>
      </c>
      <c r="F28" s="126">
        <v>0</v>
      </c>
      <c r="G28" s="126">
        <v>0</v>
      </c>
      <c r="H28" s="126">
        <v>0</v>
      </c>
      <c r="I28" s="126">
        <v>0</v>
      </c>
      <c r="J28" s="126">
        <v>0</v>
      </c>
      <c r="K28" s="126">
        <v>0</v>
      </c>
      <c r="L28" s="126">
        <v>0</v>
      </c>
      <c r="M28" s="126">
        <v>0</v>
      </c>
    </row>
    <row r="29" spans="1:16" x14ac:dyDescent="0.3">
      <c r="A29" s="244">
        <v>10</v>
      </c>
      <c r="B29" s="138" t="s">
        <v>388</v>
      </c>
      <c r="C29" s="126">
        <v>0</v>
      </c>
      <c r="D29" s="126">
        <v>0</v>
      </c>
      <c r="E29" s="126">
        <v>0</v>
      </c>
      <c r="F29" s="126">
        <v>0</v>
      </c>
      <c r="G29" s="126">
        <v>0</v>
      </c>
      <c r="H29" s="126">
        <v>0</v>
      </c>
      <c r="I29" s="126">
        <v>0</v>
      </c>
      <c r="J29" s="126">
        <v>0</v>
      </c>
      <c r="K29" s="126">
        <v>0</v>
      </c>
      <c r="L29" s="126">
        <v>0</v>
      </c>
      <c r="M29" s="126">
        <v>0</v>
      </c>
    </row>
    <row r="30" spans="1:16" x14ac:dyDescent="0.3">
      <c r="A30" s="244">
        <v>11</v>
      </c>
      <c r="B30" s="138" t="s">
        <v>469</v>
      </c>
      <c r="C30" s="126">
        <v>0</v>
      </c>
      <c r="D30" s="126">
        <v>0</v>
      </c>
      <c r="E30" s="126">
        <v>0</v>
      </c>
      <c r="F30" s="126">
        <v>0</v>
      </c>
      <c r="G30" s="126">
        <v>0</v>
      </c>
      <c r="H30" s="126">
        <v>0</v>
      </c>
      <c r="I30" s="126">
        <v>0</v>
      </c>
      <c r="J30" s="126">
        <v>0</v>
      </c>
      <c r="K30" s="126">
        <v>0</v>
      </c>
      <c r="L30" s="126">
        <v>0</v>
      </c>
      <c r="M30" s="126">
        <v>0</v>
      </c>
    </row>
    <row r="31" spans="1:16" x14ac:dyDescent="0.3">
      <c r="A31" s="349" t="s">
        <v>470</v>
      </c>
      <c r="B31" s="349"/>
      <c r="C31" s="197">
        <f>SUM(C28:C30)</f>
        <v>0</v>
      </c>
      <c r="D31" s="197">
        <f t="shared" ref="D31:H31" si="12">SUM(D28:D30)</f>
        <v>0</v>
      </c>
      <c r="E31" s="197">
        <f t="shared" si="12"/>
        <v>0</v>
      </c>
      <c r="F31" s="197">
        <f t="shared" si="12"/>
        <v>0</v>
      </c>
      <c r="G31" s="197">
        <f t="shared" si="12"/>
        <v>0</v>
      </c>
      <c r="H31" s="197">
        <f t="shared" si="12"/>
        <v>0</v>
      </c>
      <c r="I31" s="197">
        <f t="shared" ref="I31:M31" si="13">SUM(I28:I30)</f>
        <v>0</v>
      </c>
      <c r="J31" s="197">
        <f t="shared" si="13"/>
        <v>0</v>
      </c>
      <c r="K31" s="197">
        <f t="shared" si="13"/>
        <v>0</v>
      </c>
      <c r="L31" s="197">
        <f t="shared" si="13"/>
        <v>0</v>
      </c>
      <c r="M31" s="197">
        <f t="shared" si="13"/>
        <v>0</v>
      </c>
    </row>
    <row r="32" spans="1:16" x14ac:dyDescent="0.3">
      <c r="A32" s="349" t="s">
        <v>471</v>
      </c>
      <c r="B32" s="349"/>
      <c r="C32" s="197">
        <f>C26-C31</f>
        <v>0</v>
      </c>
      <c r="D32" s="197">
        <f t="shared" ref="D32:H32" si="14">D26-D31</f>
        <v>0</v>
      </c>
      <c r="E32" s="197">
        <f t="shared" si="14"/>
        <v>0</v>
      </c>
      <c r="F32" s="197">
        <f t="shared" si="14"/>
        <v>0</v>
      </c>
      <c r="G32" s="197">
        <f t="shared" si="14"/>
        <v>0</v>
      </c>
      <c r="H32" s="197">
        <f t="shared" si="14"/>
        <v>0</v>
      </c>
      <c r="I32" s="197">
        <f t="shared" ref="I32:M32" si="15">I26-I31</f>
        <v>0</v>
      </c>
      <c r="J32" s="197">
        <f t="shared" si="15"/>
        <v>0</v>
      </c>
      <c r="K32" s="197">
        <f t="shared" si="15"/>
        <v>0</v>
      </c>
      <c r="L32" s="197">
        <f t="shared" si="15"/>
        <v>0</v>
      </c>
      <c r="M32" s="197">
        <f t="shared" si="15"/>
        <v>0</v>
      </c>
    </row>
    <row r="33" spans="1:13" x14ac:dyDescent="0.3">
      <c r="A33" s="349" t="s">
        <v>472</v>
      </c>
      <c r="B33" s="349"/>
      <c r="C33" s="197">
        <f>C32+C22</f>
        <v>0</v>
      </c>
      <c r="D33" s="197">
        <f t="shared" ref="D33:H33" si="16">D32+D22</f>
        <v>0</v>
      </c>
      <c r="E33" s="197">
        <f t="shared" si="16"/>
        <v>0</v>
      </c>
      <c r="F33" s="197">
        <f t="shared" si="16"/>
        <v>0</v>
      </c>
      <c r="G33" s="197">
        <f t="shared" si="16"/>
        <v>0</v>
      </c>
      <c r="H33" s="197">
        <f t="shared" si="16"/>
        <v>0</v>
      </c>
      <c r="I33" s="197">
        <f t="shared" ref="I33:M33" si="17">I32+I22</f>
        <v>0</v>
      </c>
      <c r="J33" s="197">
        <f t="shared" si="17"/>
        <v>0</v>
      </c>
      <c r="K33" s="197">
        <f t="shared" si="17"/>
        <v>0</v>
      </c>
      <c r="L33" s="197">
        <f t="shared" si="17"/>
        <v>0</v>
      </c>
      <c r="M33" s="197">
        <f t="shared" si="17"/>
        <v>0</v>
      </c>
    </row>
    <row r="34" spans="1:13" ht="13.5" customHeight="1" x14ac:dyDescent="0.3">
      <c r="A34" s="346" t="s">
        <v>395</v>
      </c>
      <c r="B34" s="347"/>
      <c r="C34" s="347"/>
      <c r="D34" s="347"/>
      <c r="E34" s="347"/>
      <c r="F34" s="347"/>
      <c r="G34" s="347"/>
      <c r="H34" s="347"/>
      <c r="I34" s="347"/>
      <c r="J34" s="347"/>
      <c r="K34" s="347"/>
      <c r="L34" s="347"/>
      <c r="M34" s="347"/>
    </row>
    <row r="35" spans="1:13" x14ac:dyDescent="0.3">
      <c r="A35" s="244"/>
      <c r="B35" s="351" t="s">
        <v>473</v>
      </c>
      <c r="C35" s="352"/>
      <c r="D35" s="352"/>
      <c r="E35" s="352"/>
      <c r="F35" s="352"/>
      <c r="G35" s="352"/>
      <c r="H35" s="352"/>
      <c r="I35" s="352"/>
      <c r="J35" s="352"/>
      <c r="K35" s="352"/>
      <c r="L35" s="352"/>
      <c r="M35" s="352"/>
    </row>
    <row r="36" spans="1:13" x14ac:dyDescent="0.3">
      <c r="A36" s="248">
        <v>11</v>
      </c>
      <c r="B36" s="249" t="s">
        <v>474</v>
      </c>
      <c r="C36" s="132">
        <f>C37+C40+C43+C46+C49+C52</f>
        <v>0</v>
      </c>
      <c r="D36" s="132">
        <f t="shared" ref="D36:H36" si="18">D37+D40+D43+D46+D49+D52</f>
        <v>0</v>
      </c>
      <c r="E36" s="132">
        <f t="shared" si="18"/>
        <v>0</v>
      </c>
      <c r="F36" s="132">
        <f t="shared" si="18"/>
        <v>0</v>
      </c>
      <c r="G36" s="132">
        <f t="shared" si="18"/>
        <v>0</v>
      </c>
      <c r="H36" s="132">
        <f t="shared" si="18"/>
        <v>0</v>
      </c>
      <c r="I36" s="132">
        <f t="shared" ref="I36:M36" si="19">I37+I40+I43+I46+I49+I52</f>
        <v>0</v>
      </c>
      <c r="J36" s="132">
        <f t="shared" si="19"/>
        <v>0</v>
      </c>
      <c r="K36" s="132">
        <f t="shared" si="19"/>
        <v>0</v>
      </c>
      <c r="L36" s="132">
        <f t="shared" si="19"/>
        <v>0</v>
      </c>
      <c r="M36" s="132">
        <f t="shared" si="19"/>
        <v>0</v>
      </c>
    </row>
    <row r="37" spans="1:13" x14ac:dyDescent="0.3">
      <c r="A37" s="250" t="s">
        <v>475</v>
      </c>
      <c r="B37" s="249" t="s">
        <v>340</v>
      </c>
      <c r="C37" s="162">
        <f>C38+C39</f>
        <v>0</v>
      </c>
      <c r="D37" s="162">
        <f t="shared" ref="D37:H37" si="20">D38+D39</f>
        <v>0</v>
      </c>
      <c r="E37" s="162">
        <f t="shared" si="20"/>
        <v>0</v>
      </c>
      <c r="F37" s="162">
        <f t="shared" si="20"/>
        <v>0</v>
      </c>
      <c r="G37" s="162">
        <f t="shared" si="20"/>
        <v>0</v>
      </c>
      <c r="H37" s="162">
        <f t="shared" si="20"/>
        <v>0</v>
      </c>
      <c r="I37" s="162">
        <f t="shared" ref="I37:M37" si="21">I38+I39</f>
        <v>0</v>
      </c>
      <c r="J37" s="162">
        <f t="shared" si="21"/>
        <v>0</v>
      </c>
      <c r="K37" s="162">
        <f t="shared" si="21"/>
        <v>0</v>
      </c>
      <c r="L37" s="162">
        <f t="shared" si="21"/>
        <v>0</v>
      </c>
      <c r="M37" s="162">
        <f t="shared" si="21"/>
        <v>0</v>
      </c>
    </row>
    <row r="38" spans="1:13" x14ac:dyDescent="0.3">
      <c r="A38" s="248"/>
      <c r="B38" s="251" t="s">
        <v>476</v>
      </c>
      <c r="C38" s="126">
        <v>0</v>
      </c>
      <c r="D38" s="126">
        <v>0</v>
      </c>
      <c r="E38" s="126">
        <v>0</v>
      </c>
      <c r="F38" s="126">
        <v>0</v>
      </c>
      <c r="G38" s="126">
        <v>0</v>
      </c>
      <c r="H38" s="126">
        <v>0</v>
      </c>
      <c r="I38" s="126">
        <v>0</v>
      </c>
      <c r="J38" s="126">
        <v>0</v>
      </c>
      <c r="K38" s="126">
        <v>0</v>
      </c>
      <c r="L38" s="126">
        <v>0</v>
      </c>
      <c r="M38" s="126">
        <v>0</v>
      </c>
    </row>
    <row r="39" spans="1:13" x14ac:dyDescent="0.3">
      <c r="A39" s="248"/>
      <c r="B39" s="251" t="s">
        <v>477</v>
      </c>
      <c r="C39" s="126">
        <v>0</v>
      </c>
      <c r="D39" s="126">
        <v>0</v>
      </c>
      <c r="E39" s="126">
        <v>0</v>
      </c>
      <c r="F39" s="126">
        <v>0</v>
      </c>
      <c r="G39" s="126">
        <v>0</v>
      </c>
      <c r="H39" s="126">
        <v>0</v>
      </c>
      <c r="I39" s="126">
        <v>0</v>
      </c>
      <c r="J39" s="126">
        <v>0</v>
      </c>
      <c r="K39" s="126">
        <v>0</v>
      </c>
      <c r="L39" s="126">
        <v>0</v>
      </c>
      <c r="M39" s="126">
        <v>0</v>
      </c>
    </row>
    <row r="40" spans="1:13" x14ac:dyDescent="0.3">
      <c r="A40" s="248" t="s">
        <v>478</v>
      </c>
      <c r="B40" s="249" t="s">
        <v>341</v>
      </c>
      <c r="C40" s="162">
        <f>C41+C42</f>
        <v>0</v>
      </c>
      <c r="D40" s="162">
        <f>D41+D42</f>
        <v>0</v>
      </c>
      <c r="E40" s="162">
        <f t="shared" ref="E40:H40" si="22">E41+E42</f>
        <v>0</v>
      </c>
      <c r="F40" s="162">
        <f t="shared" si="22"/>
        <v>0</v>
      </c>
      <c r="G40" s="162">
        <f t="shared" si="22"/>
        <v>0</v>
      </c>
      <c r="H40" s="162">
        <f t="shared" si="22"/>
        <v>0</v>
      </c>
      <c r="I40" s="162">
        <f t="shared" ref="I40:M40" si="23">I41+I42</f>
        <v>0</v>
      </c>
      <c r="J40" s="162">
        <f t="shared" si="23"/>
        <v>0</v>
      </c>
      <c r="K40" s="162">
        <f t="shared" si="23"/>
        <v>0</v>
      </c>
      <c r="L40" s="162">
        <f t="shared" si="23"/>
        <v>0</v>
      </c>
      <c r="M40" s="162">
        <f t="shared" si="23"/>
        <v>0</v>
      </c>
    </row>
    <row r="41" spans="1:13" x14ac:dyDescent="0.3">
      <c r="A41" s="248"/>
      <c r="B41" s="251" t="s">
        <v>479</v>
      </c>
      <c r="C41" s="126">
        <v>0</v>
      </c>
      <c r="D41" s="126">
        <v>0</v>
      </c>
      <c r="E41" s="126">
        <v>0</v>
      </c>
      <c r="F41" s="126">
        <v>0</v>
      </c>
      <c r="G41" s="126">
        <v>0</v>
      </c>
      <c r="H41" s="126">
        <v>0</v>
      </c>
      <c r="I41" s="126">
        <v>0</v>
      </c>
      <c r="J41" s="126">
        <v>0</v>
      </c>
      <c r="K41" s="126">
        <v>0</v>
      </c>
      <c r="L41" s="126">
        <v>0</v>
      </c>
      <c r="M41" s="126">
        <v>0</v>
      </c>
    </row>
    <row r="42" spans="1:13" x14ac:dyDescent="0.3">
      <c r="A42" s="248"/>
      <c r="B42" s="251" t="s">
        <v>480</v>
      </c>
      <c r="C42" s="126">
        <v>0</v>
      </c>
      <c r="D42" s="126">
        <v>0</v>
      </c>
      <c r="E42" s="126">
        <v>0</v>
      </c>
      <c r="F42" s="126">
        <v>0</v>
      </c>
      <c r="G42" s="126">
        <v>0</v>
      </c>
      <c r="H42" s="126">
        <v>0</v>
      </c>
      <c r="I42" s="126">
        <v>0</v>
      </c>
      <c r="J42" s="126">
        <v>0</v>
      </c>
      <c r="K42" s="126">
        <v>0</v>
      </c>
      <c r="L42" s="126">
        <v>0</v>
      </c>
      <c r="M42" s="126">
        <v>0</v>
      </c>
    </row>
    <row r="43" spans="1:13" x14ac:dyDescent="0.3">
      <c r="A43" s="248" t="s">
        <v>481</v>
      </c>
      <c r="B43" s="249" t="s">
        <v>342</v>
      </c>
      <c r="C43" s="162">
        <f>C44+C45</f>
        <v>0</v>
      </c>
      <c r="D43" s="162">
        <f t="shared" ref="D43:H43" si="24">D44+D45</f>
        <v>0</v>
      </c>
      <c r="E43" s="162">
        <f t="shared" si="24"/>
        <v>0</v>
      </c>
      <c r="F43" s="162">
        <f t="shared" si="24"/>
        <v>0</v>
      </c>
      <c r="G43" s="162">
        <f t="shared" si="24"/>
        <v>0</v>
      </c>
      <c r="H43" s="162">
        <f t="shared" si="24"/>
        <v>0</v>
      </c>
      <c r="I43" s="162">
        <f t="shared" ref="I43:M43" si="25">I44+I45</f>
        <v>0</v>
      </c>
      <c r="J43" s="162">
        <f t="shared" si="25"/>
        <v>0</v>
      </c>
      <c r="K43" s="162">
        <f t="shared" si="25"/>
        <v>0</v>
      </c>
      <c r="L43" s="162">
        <f t="shared" si="25"/>
        <v>0</v>
      </c>
      <c r="M43" s="162">
        <f t="shared" si="25"/>
        <v>0</v>
      </c>
    </row>
    <row r="44" spans="1:13" x14ac:dyDescent="0.3">
      <c r="A44" s="248"/>
      <c r="B44" s="251" t="s">
        <v>482</v>
      </c>
      <c r="C44" s="126">
        <v>0</v>
      </c>
      <c r="D44" s="126">
        <v>0</v>
      </c>
      <c r="E44" s="126">
        <v>0</v>
      </c>
      <c r="F44" s="126">
        <v>0</v>
      </c>
      <c r="G44" s="126">
        <v>0</v>
      </c>
      <c r="H44" s="126">
        <v>0</v>
      </c>
      <c r="I44" s="126">
        <v>0</v>
      </c>
      <c r="J44" s="126">
        <v>0</v>
      </c>
      <c r="K44" s="126">
        <v>0</v>
      </c>
      <c r="L44" s="126">
        <v>0</v>
      </c>
      <c r="M44" s="126">
        <v>0</v>
      </c>
    </row>
    <row r="45" spans="1:13" x14ac:dyDescent="0.3">
      <c r="A45" s="248"/>
      <c r="B45" s="251" t="s">
        <v>483</v>
      </c>
      <c r="C45" s="126">
        <v>0</v>
      </c>
      <c r="D45" s="126">
        <v>0</v>
      </c>
      <c r="E45" s="126">
        <v>0</v>
      </c>
      <c r="F45" s="126">
        <v>0</v>
      </c>
      <c r="G45" s="126">
        <v>0</v>
      </c>
      <c r="H45" s="126">
        <v>0</v>
      </c>
      <c r="I45" s="126">
        <v>0</v>
      </c>
      <c r="J45" s="126">
        <v>0</v>
      </c>
      <c r="K45" s="126">
        <v>0</v>
      </c>
      <c r="L45" s="126">
        <v>0</v>
      </c>
      <c r="M45" s="126">
        <v>0</v>
      </c>
    </row>
    <row r="46" spans="1:13" ht="24" x14ac:dyDescent="0.3">
      <c r="A46" s="248" t="s">
        <v>484</v>
      </c>
      <c r="B46" s="249" t="s">
        <v>485</v>
      </c>
      <c r="C46" s="162">
        <f>C47+C48</f>
        <v>0</v>
      </c>
      <c r="D46" s="162">
        <f t="shared" ref="D46:H46" si="26">D47+D48</f>
        <v>0</v>
      </c>
      <c r="E46" s="162">
        <f t="shared" si="26"/>
        <v>0</v>
      </c>
      <c r="F46" s="162">
        <f t="shared" si="26"/>
        <v>0</v>
      </c>
      <c r="G46" s="162">
        <f t="shared" si="26"/>
        <v>0</v>
      </c>
      <c r="H46" s="162">
        <f t="shared" si="26"/>
        <v>0</v>
      </c>
      <c r="I46" s="162">
        <f t="shared" ref="I46:M46" si="27">I47+I48</f>
        <v>0</v>
      </c>
      <c r="J46" s="162">
        <f t="shared" si="27"/>
        <v>0</v>
      </c>
      <c r="K46" s="162">
        <f t="shared" si="27"/>
        <v>0</v>
      </c>
      <c r="L46" s="162">
        <f t="shared" si="27"/>
        <v>0</v>
      </c>
      <c r="M46" s="162">
        <f t="shared" si="27"/>
        <v>0</v>
      </c>
    </row>
    <row r="47" spans="1:13" ht="24" x14ac:dyDescent="0.3">
      <c r="A47" s="248"/>
      <c r="B47" s="251" t="s">
        <v>486</v>
      </c>
      <c r="C47" s="126">
        <v>0</v>
      </c>
      <c r="D47" s="126">
        <v>0</v>
      </c>
      <c r="E47" s="126">
        <v>0</v>
      </c>
      <c r="F47" s="126">
        <v>0</v>
      </c>
      <c r="G47" s="126">
        <v>0</v>
      </c>
      <c r="H47" s="126">
        <v>0</v>
      </c>
      <c r="I47" s="126">
        <v>0</v>
      </c>
      <c r="J47" s="126">
        <v>0</v>
      </c>
      <c r="K47" s="126">
        <v>0</v>
      </c>
      <c r="L47" s="126">
        <v>0</v>
      </c>
      <c r="M47" s="126">
        <v>0</v>
      </c>
    </row>
    <row r="48" spans="1:13" ht="24" x14ac:dyDescent="0.3">
      <c r="A48" s="248"/>
      <c r="B48" s="251" t="s">
        <v>487</v>
      </c>
      <c r="C48" s="126">
        <v>0</v>
      </c>
      <c r="D48" s="126">
        <v>0</v>
      </c>
      <c r="E48" s="126">
        <v>0</v>
      </c>
      <c r="F48" s="126">
        <v>0</v>
      </c>
      <c r="G48" s="126">
        <v>0</v>
      </c>
      <c r="H48" s="126">
        <v>0</v>
      </c>
      <c r="I48" s="126">
        <v>0</v>
      </c>
      <c r="J48" s="126">
        <v>0</v>
      </c>
      <c r="K48" s="126">
        <v>0</v>
      </c>
      <c r="L48" s="126">
        <v>0</v>
      </c>
      <c r="M48" s="126">
        <v>0</v>
      </c>
    </row>
    <row r="49" spans="1:13" x14ac:dyDescent="0.3">
      <c r="A49" s="248" t="s">
        <v>488</v>
      </c>
      <c r="B49" s="249" t="s">
        <v>489</v>
      </c>
      <c r="C49" s="162">
        <f>C50+C51</f>
        <v>0</v>
      </c>
      <c r="D49" s="162">
        <f t="shared" ref="D49:H49" si="28">D50+D51</f>
        <v>0</v>
      </c>
      <c r="E49" s="162">
        <f t="shared" si="28"/>
        <v>0</v>
      </c>
      <c r="F49" s="162">
        <f t="shared" si="28"/>
        <v>0</v>
      </c>
      <c r="G49" s="162">
        <f t="shared" si="28"/>
        <v>0</v>
      </c>
      <c r="H49" s="162">
        <f t="shared" si="28"/>
        <v>0</v>
      </c>
      <c r="I49" s="162">
        <f t="shared" ref="I49:M49" si="29">I50+I51</f>
        <v>0</v>
      </c>
      <c r="J49" s="162">
        <f t="shared" si="29"/>
        <v>0</v>
      </c>
      <c r="K49" s="162">
        <f t="shared" si="29"/>
        <v>0</v>
      </c>
      <c r="L49" s="162">
        <f t="shared" si="29"/>
        <v>0</v>
      </c>
      <c r="M49" s="162">
        <f t="shared" si="29"/>
        <v>0</v>
      </c>
    </row>
    <row r="50" spans="1:13" x14ac:dyDescent="0.3">
      <c r="A50" s="248"/>
      <c r="B50" s="251" t="s">
        <v>490</v>
      </c>
      <c r="C50" s="126">
        <v>0</v>
      </c>
      <c r="D50" s="126">
        <v>0</v>
      </c>
      <c r="E50" s="126">
        <v>0</v>
      </c>
      <c r="F50" s="126">
        <v>0</v>
      </c>
      <c r="G50" s="126">
        <v>0</v>
      </c>
      <c r="H50" s="126">
        <v>0</v>
      </c>
      <c r="I50" s="126">
        <v>0</v>
      </c>
      <c r="J50" s="126">
        <v>0</v>
      </c>
      <c r="K50" s="126">
        <v>0</v>
      </c>
      <c r="L50" s="126">
        <v>0</v>
      </c>
      <c r="M50" s="126">
        <v>0</v>
      </c>
    </row>
    <row r="51" spans="1:13" x14ac:dyDescent="0.3">
      <c r="A51" s="248"/>
      <c r="B51" s="251" t="s">
        <v>491</v>
      </c>
      <c r="C51" s="126">
        <v>0</v>
      </c>
      <c r="D51" s="126">
        <v>0</v>
      </c>
      <c r="E51" s="126">
        <v>0</v>
      </c>
      <c r="F51" s="126">
        <v>0</v>
      </c>
      <c r="G51" s="126">
        <v>0</v>
      </c>
      <c r="H51" s="126">
        <v>0</v>
      </c>
      <c r="I51" s="126">
        <v>0</v>
      </c>
      <c r="J51" s="126">
        <v>0</v>
      </c>
      <c r="K51" s="126">
        <v>0</v>
      </c>
      <c r="L51" s="126">
        <v>0</v>
      </c>
      <c r="M51" s="126">
        <v>0</v>
      </c>
    </row>
    <row r="52" spans="1:13" s="247" customFormat="1" x14ac:dyDescent="0.3">
      <c r="A52" s="252" t="s">
        <v>492</v>
      </c>
      <c r="B52" s="249" t="s">
        <v>65</v>
      </c>
      <c r="C52" s="253">
        <f>C53+C54</f>
        <v>0</v>
      </c>
      <c r="D52" s="253">
        <f t="shared" ref="D52:H52" si="30">D53+D54</f>
        <v>0</v>
      </c>
      <c r="E52" s="253">
        <f t="shared" si="30"/>
        <v>0</v>
      </c>
      <c r="F52" s="253">
        <f t="shared" si="30"/>
        <v>0</v>
      </c>
      <c r="G52" s="253">
        <f t="shared" si="30"/>
        <v>0</v>
      </c>
      <c r="H52" s="253">
        <f t="shared" si="30"/>
        <v>0</v>
      </c>
      <c r="I52" s="253">
        <f t="shared" ref="I52:M52" si="31">I53+I54</f>
        <v>0</v>
      </c>
      <c r="J52" s="253">
        <f t="shared" si="31"/>
        <v>0</v>
      </c>
      <c r="K52" s="253">
        <f t="shared" si="31"/>
        <v>0</v>
      </c>
      <c r="L52" s="253">
        <f t="shared" si="31"/>
        <v>0</v>
      </c>
      <c r="M52" s="253">
        <f t="shared" si="31"/>
        <v>0</v>
      </c>
    </row>
    <row r="53" spans="1:13" x14ac:dyDescent="0.3">
      <c r="A53" s="244"/>
      <c r="B53" s="138" t="s">
        <v>493</v>
      </c>
      <c r="C53" s="126">
        <v>0</v>
      </c>
      <c r="D53" s="126">
        <v>0</v>
      </c>
      <c r="E53" s="126">
        <v>0</v>
      </c>
      <c r="F53" s="126">
        <v>0</v>
      </c>
      <c r="G53" s="126">
        <v>0</v>
      </c>
      <c r="H53" s="126">
        <v>0</v>
      </c>
      <c r="I53" s="126">
        <v>0</v>
      </c>
      <c r="J53" s="126">
        <v>0</v>
      </c>
      <c r="K53" s="126">
        <v>0</v>
      </c>
      <c r="L53" s="126">
        <v>0</v>
      </c>
      <c r="M53" s="126">
        <v>0</v>
      </c>
    </row>
    <row r="54" spans="1:13" x14ac:dyDescent="0.3">
      <c r="A54" s="244"/>
      <c r="B54" s="138" t="s">
        <v>494</v>
      </c>
      <c r="C54" s="126">
        <v>0</v>
      </c>
      <c r="D54" s="126">
        <v>0</v>
      </c>
      <c r="E54" s="126">
        <v>0</v>
      </c>
      <c r="F54" s="126">
        <v>0</v>
      </c>
      <c r="G54" s="126">
        <v>0</v>
      </c>
      <c r="H54" s="126">
        <v>0</v>
      </c>
      <c r="I54" s="126">
        <v>0</v>
      </c>
      <c r="J54" s="126">
        <v>0</v>
      </c>
      <c r="K54" s="126">
        <v>0</v>
      </c>
      <c r="L54" s="126">
        <v>0</v>
      </c>
      <c r="M54" s="126">
        <v>0</v>
      </c>
    </row>
    <row r="55" spans="1:13" x14ac:dyDescent="0.3">
      <c r="A55" s="244" t="s">
        <v>495</v>
      </c>
      <c r="B55" s="164" t="s">
        <v>46</v>
      </c>
      <c r="C55" s="132">
        <f>C56+C57+C58+C59</f>
        <v>0</v>
      </c>
      <c r="D55" s="132">
        <f t="shared" ref="D55:H55" si="32">D56+D57+D58+D59</f>
        <v>0</v>
      </c>
      <c r="E55" s="132">
        <f t="shared" si="32"/>
        <v>0</v>
      </c>
      <c r="F55" s="132">
        <f t="shared" si="32"/>
        <v>0</v>
      </c>
      <c r="G55" s="132">
        <f t="shared" si="32"/>
        <v>0</v>
      </c>
      <c r="H55" s="132">
        <f t="shared" si="32"/>
        <v>0</v>
      </c>
      <c r="I55" s="132">
        <f t="shared" ref="I55:M55" si="33">I56+I57+I58+I59</f>
        <v>0</v>
      </c>
      <c r="J55" s="132">
        <f t="shared" si="33"/>
        <v>0</v>
      </c>
      <c r="K55" s="132">
        <f t="shared" si="33"/>
        <v>0</v>
      </c>
      <c r="L55" s="132">
        <f t="shared" si="33"/>
        <v>0</v>
      </c>
      <c r="M55" s="132">
        <f t="shared" si="33"/>
        <v>0</v>
      </c>
    </row>
    <row r="56" spans="1:13" x14ac:dyDescent="0.3">
      <c r="A56" s="244" t="s">
        <v>496</v>
      </c>
      <c r="B56" s="130" t="s">
        <v>497</v>
      </c>
      <c r="C56" s="126">
        <v>0</v>
      </c>
      <c r="D56" s="126">
        <v>0</v>
      </c>
      <c r="E56" s="126">
        <v>0</v>
      </c>
      <c r="F56" s="126">
        <v>0</v>
      </c>
      <c r="G56" s="126">
        <v>0</v>
      </c>
      <c r="H56" s="126">
        <v>0</v>
      </c>
      <c r="I56" s="126">
        <v>0</v>
      </c>
      <c r="J56" s="126">
        <v>0</v>
      </c>
      <c r="K56" s="126">
        <v>0</v>
      </c>
      <c r="L56" s="126">
        <v>0</v>
      </c>
      <c r="M56" s="126">
        <v>0</v>
      </c>
    </row>
    <row r="57" spans="1:13" ht="24" x14ac:dyDescent="0.3">
      <c r="A57" s="244" t="s">
        <v>498</v>
      </c>
      <c r="B57" s="130" t="s">
        <v>499</v>
      </c>
      <c r="C57" s="126">
        <v>0</v>
      </c>
      <c r="D57" s="126">
        <v>0</v>
      </c>
      <c r="E57" s="126">
        <v>0</v>
      </c>
      <c r="F57" s="126">
        <v>0</v>
      </c>
      <c r="G57" s="126">
        <v>0</v>
      </c>
      <c r="H57" s="126">
        <v>0</v>
      </c>
      <c r="I57" s="126">
        <v>0</v>
      </c>
      <c r="J57" s="126">
        <v>0</v>
      </c>
      <c r="K57" s="126">
        <v>0</v>
      </c>
      <c r="L57" s="126">
        <v>0</v>
      </c>
      <c r="M57" s="126">
        <v>0</v>
      </c>
    </row>
    <row r="58" spans="1:13" x14ac:dyDescent="0.3">
      <c r="A58" s="244" t="s">
        <v>500</v>
      </c>
      <c r="B58" s="130" t="s">
        <v>501</v>
      </c>
      <c r="C58" s="126">
        <v>0</v>
      </c>
      <c r="D58" s="126">
        <v>0</v>
      </c>
      <c r="E58" s="126">
        <v>0</v>
      </c>
      <c r="F58" s="126">
        <v>0</v>
      </c>
      <c r="G58" s="126">
        <v>0</v>
      </c>
      <c r="H58" s="126">
        <v>0</v>
      </c>
      <c r="I58" s="126">
        <v>0</v>
      </c>
      <c r="J58" s="126">
        <v>0</v>
      </c>
      <c r="K58" s="126">
        <v>0</v>
      </c>
      <c r="L58" s="126">
        <v>0</v>
      </c>
      <c r="M58" s="126">
        <v>0</v>
      </c>
    </row>
    <row r="59" spans="1:13" ht="36" x14ac:dyDescent="0.3">
      <c r="A59" s="244" t="s">
        <v>502</v>
      </c>
      <c r="B59" s="130" t="s">
        <v>503</v>
      </c>
      <c r="C59" s="126">
        <v>0</v>
      </c>
      <c r="D59" s="126">
        <v>0</v>
      </c>
      <c r="E59" s="126">
        <v>0</v>
      </c>
      <c r="F59" s="126">
        <v>0</v>
      </c>
      <c r="G59" s="126">
        <v>0</v>
      </c>
      <c r="H59" s="126">
        <v>0</v>
      </c>
      <c r="I59" s="126">
        <v>0</v>
      </c>
      <c r="J59" s="126">
        <v>0</v>
      </c>
      <c r="K59" s="126">
        <v>0</v>
      </c>
      <c r="L59" s="126">
        <v>0</v>
      </c>
      <c r="M59" s="126">
        <v>0</v>
      </c>
    </row>
    <row r="60" spans="1:13" s="247" customFormat="1" x14ac:dyDescent="0.3">
      <c r="A60" s="349" t="s">
        <v>504</v>
      </c>
      <c r="B60" s="349"/>
      <c r="C60" s="197">
        <f>C55+C36</f>
        <v>0</v>
      </c>
      <c r="D60" s="197">
        <f t="shared" ref="D60:H60" si="34">D55+D36</f>
        <v>0</v>
      </c>
      <c r="E60" s="197">
        <f t="shared" si="34"/>
        <v>0</v>
      </c>
      <c r="F60" s="197">
        <f t="shared" si="34"/>
        <v>0</v>
      </c>
      <c r="G60" s="197">
        <f t="shared" si="34"/>
        <v>0</v>
      </c>
      <c r="H60" s="197">
        <f t="shared" si="34"/>
        <v>0</v>
      </c>
      <c r="I60" s="197">
        <f t="shared" ref="I60:M60" si="35">I55+I36</f>
        <v>0</v>
      </c>
      <c r="J60" s="197">
        <f t="shared" si="35"/>
        <v>0</v>
      </c>
      <c r="K60" s="197">
        <f t="shared" si="35"/>
        <v>0</v>
      </c>
      <c r="L60" s="197">
        <f t="shared" si="35"/>
        <v>0</v>
      </c>
      <c r="M60" s="197">
        <f t="shared" si="35"/>
        <v>0</v>
      </c>
    </row>
    <row r="61" spans="1:13" x14ac:dyDescent="0.3">
      <c r="A61" s="244"/>
      <c r="B61" s="135" t="s">
        <v>399</v>
      </c>
      <c r="C61" s="137"/>
      <c r="D61" s="137"/>
      <c r="E61" s="137"/>
      <c r="F61" s="137"/>
      <c r="G61" s="137"/>
      <c r="H61" s="137"/>
      <c r="I61" s="137"/>
      <c r="J61" s="137"/>
      <c r="K61" s="137"/>
      <c r="L61" s="137"/>
      <c r="M61" s="137"/>
    </row>
    <row r="62" spans="1:13" x14ac:dyDescent="0.3">
      <c r="A62" s="244"/>
      <c r="B62" s="164" t="s">
        <v>505</v>
      </c>
      <c r="C62" s="197">
        <f>C63+C66+C69+C72+C75+C76+C77</f>
        <v>0</v>
      </c>
      <c r="D62" s="197">
        <f t="shared" ref="D62:H62" si="36">D63+D66+D69+D72+D75+D76+D77</f>
        <v>0</v>
      </c>
      <c r="E62" s="197">
        <f t="shared" si="36"/>
        <v>0</v>
      </c>
      <c r="F62" s="197">
        <f t="shared" si="36"/>
        <v>0</v>
      </c>
      <c r="G62" s="197">
        <f t="shared" si="36"/>
        <v>0</v>
      </c>
      <c r="H62" s="197">
        <f t="shared" si="36"/>
        <v>0</v>
      </c>
      <c r="I62" s="197">
        <f t="shared" ref="I62:M62" si="37">I63+I66+I69+I72+I75+I76+I77</f>
        <v>0</v>
      </c>
      <c r="J62" s="197">
        <f t="shared" si="37"/>
        <v>0</v>
      </c>
      <c r="K62" s="197">
        <f t="shared" si="37"/>
        <v>0</v>
      </c>
      <c r="L62" s="197">
        <f t="shared" si="37"/>
        <v>0</v>
      </c>
      <c r="M62" s="197">
        <f t="shared" si="37"/>
        <v>0</v>
      </c>
    </row>
    <row r="63" spans="1:13" s="247" customFormat="1" x14ac:dyDescent="0.3">
      <c r="A63" s="252">
        <v>13</v>
      </c>
      <c r="B63" s="254" t="s">
        <v>346</v>
      </c>
      <c r="C63" s="253">
        <f>C64+C65</f>
        <v>0</v>
      </c>
      <c r="D63" s="253">
        <f t="shared" ref="D63:H63" si="38">D64+D65</f>
        <v>0</v>
      </c>
      <c r="E63" s="253">
        <f t="shared" si="38"/>
        <v>0</v>
      </c>
      <c r="F63" s="253">
        <f t="shared" si="38"/>
        <v>0</v>
      </c>
      <c r="G63" s="253">
        <f t="shared" si="38"/>
        <v>0</v>
      </c>
      <c r="H63" s="253">
        <f t="shared" si="38"/>
        <v>0</v>
      </c>
      <c r="I63" s="253">
        <f t="shared" ref="I63:M63" si="39">I64+I65</f>
        <v>0</v>
      </c>
      <c r="J63" s="253">
        <f t="shared" si="39"/>
        <v>0</v>
      </c>
      <c r="K63" s="253">
        <f t="shared" si="39"/>
        <v>0</v>
      </c>
      <c r="L63" s="253">
        <f t="shared" si="39"/>
        <v>0</v>
      </c>
      <c r="M63" s="253">
        <f t="shared" si="39"/>
        <v>0</v>
      </c>
    </row>
    <row r="64" spans="1:13" ht="24" x14ac:dyDescent="0.3">
      <c r="A64" s="244"/>
      <c r="B64" s="130" t="s">
        <v>506</v>
      </c>
      <c r="C64" s="126">
        <v>0</v>
      </c>
      <c r="D64" s="126">
        <v>0</v>
      </c>
      <c r="E64" s="126">
        <v>0</v>
      </c>
      <c r="F64" s="126">
        <v>0</v>
      </c>
      <c r="G64" s="126">
        <v>0</v>
      </c>
      <c r="H64" s="126">
        <v>0</v>
      </c>
      <c r="I64" s="126">
        <v>0</v>
      </c>
      <c r="J64" s="126">
        <v>0</v>
      </c>
      <c r="K64" s="126">
        <v>0</v>
      </c>
      <c r="L64" s="126">
        <v>0</v>
      </c>
      <c r="M64" s="126">
        <v>0</v>
      </c>
    </row>
    <row r="65" spans="1:13" ht="24" x14ac:dyDescent="0.3">
      <c r="A65" s="244"/>
      <c r="B65" s="130" t="s">
        <v>507</v>
      </c>
      <c r="C65" s="126">
        <v>0</v>
      </c>
      <c r="D65" s="126">
        <v>0</v>
      </c>
      <c r="E65" s="126">
        <v>0</v>
      </c>
      <c r="F65" s="126">
        <v>0</v>
      </c>
      <c r="G65" s="126">
        <v>0</v>
      </c>
      <c r="H65" s="126">
        <v>0</v>
      </c>
      <c r="I65" s="126">
        <v>0</v>
      </c>
      <c r="J65" s="126">
        <v>0</v>
      </c>
      <c r="K65" s="126">
        <v>0</v>
      </c>
      <c r="L65" s="126">
        <v>0</v>
      </c>
      <c r="M65" s="126">
        <v>0</v>
      </c>
    </row>
    <row r="66" spans="1:13" s="247" customFormat="1" x14ac:dyDescent="0.3">
      <c r="A66" s="252">
        <v>14</v>
      </c>
      <c r="B66" s="254" t="s">
        <v>106</v>
      </c>
      <c r="C66" s="253">
        <f>C67+C68</f>
        <v>0</v>
      </c>
      <c r="D66" s="253">
        <f t="shared" ref="D66:H66" si="40">D67+D68</f>
        <v>0</v>
      </c>
      <c r="E66" s="253">
        <f t="shared" si="40"/>
        <v>0</v>
      </c>
      <c r="F66" s="253">
        <f t="shared" si="40"/>
        <v>0</v>
      </c>
      <c r="G66" s="253">
        <f t="shared" si="40"/>
        <v>0</v>
      </c>
      <c r="H66" s="253">
        <f t="shared" si="40"/>
        <v>0</v>
      </c>
      <c r="I66" s="253">
        <f t="shared" ref="I66:M66" si="41">I67+I68</f>
        <v>0</v>
      </c>
      <c r="J66" s="253">
        <f t="shared" si="41"/>
        <v>0</v>
      </c>
      <c r="K66" s="253">
        <f t="shared" si="41"/>
        <v>0</v>
      </c>
      <c r="L66" s="253">
        <f t="shared" si="41"/>
        <v>0</v>
      </c>
      <c r="M66" s="253">
        <f t="shared" si="41"/>
        <v>0</v>
      </c>
    </row>
    <row r="67" spans="1:13" x14ac:dyDescent="0.3">
      <c r="A67" s="244"/>
      <c r="B67" s="130" t="s">
        <v>508</v>
      </c>
      <c r="C67" s="126">
        <v>0</v>
      </c>
      <c r="D67" s="126">
        <v>0</v>
      </c>
      <c r="E67" s="126">
        <v>0</v>
      </c>
      <c r="F67" s="126">
        <v>0</v>
      </c>
      <c r="G67" s="126">
        <v>0</v>
      </c>
      <c r="H67" s="126">
        <v>0</v>
      </c>
      <c r="I67" s="126">
        <v>0</v>
      </c>
      <c r="J67" s="126">
        <v>0</v>
      </c>
      <c r="K67" s="126">
        <v>0</v>
      </c>
      <c r="L67" s="126">
        <v>0</v>
      </c>
      <c r="M67" s="126">
        <v>0</v>
      </c>
    </row>
    <row r="68" spans="1:13" x14ac:dyDescent="0.3">
      <c r="A68" s="244"/>
      <c r="B68" s="130" t="s">
        <v>509</v>
      </c>
      <c r="C68" s="126">
        <v>0</v>
      </c>
      <c r="D68" s="126">
        <v>0</v>
      </c>
      <c r="E68" s="126">
        <v>0</v>
      </c>
      <c r="F68" s="126">
        <v>0</v>
      </c>
      <c r="G68" s="126">
        <v>0</v>
      </c>
      <c r="H68" s="126">
        <v>0</v>
      </c>
      <c r="I68" s="126">
        <v>0</v>
      </c>
      <c r="J68" s="126">
        <v>0</v>
      </c>
      <c r="K68" s="126">
        <v>0</v>
      </c>
      <c r="L68" s="126">
        <v>0</v>
      </c>
      <c r="M68" s="126">
        <v>0</v>
      </c>
    </row>
    <row r="69" spans="1:13" s="247" customFormat="1" x14ac:dyDescent="0.3">
      <c r="A69" s="252">
        <v>15</v>
      </c>
      <c r="B69" s="254" t="s">
        <v>510</v>
      </c>
      <c r="C69" s="253">
        <f>C70+C71</f>
        <v>0</v>
      </c>
      <c r="D69" s="253">
        <f t="shared" ref="D69:H69" si="42">D70+D71</f>
        <v>0</v>
      </c>
      <c r="E69" s="253">
        <f t="shared" si="42"/>
        <v>0</v>
      </c>
      <c r="F69" s="253">
        <f t="shared" si="42"/>
        <v>0</v>
      </c>
      <c r="G69" s="253">
        <f t="shared" si="42"/>
        <v>0</v>
      </c>
      <c r="H69" s="253">
        <f t="shared" si="42"/>
        <v>0</v>
      </c>
      <c r="I69" s="253">
        <f t="shared" ref="I69:M69" si="43">I70+I71</f>
        <v>0</v>
      </c>
      <c r="J69" s="253">
        <f t="shared" si="43"/>
        <v>0</v>
      </c>
      <c r="K69" s="253">
        <f t="shared" si="43"/>
        <v>0</v>
      </c>
      <c r="L69" s="253">
        <f t="shared" si="43"/>
        <v>0</v>
      </c>
      <c r="M69" s="253">
        <f t="shared" si="43"/>
        <v>0</v>
      </c>
    </row>
    <row r="70" spans="1:13" x14ac:dyDescent="0.3">
      <c r="A70" s="244"/>
      <c r="B70" s="130" t="s">
        <v>511</v>
      </c>
      <c r="C70" s="126">
        <v>0</v>
      </c>
      <c r="D70" s="126">
        <v>0</v>
      </c>
      <c r="E70" s="126">
        <v>0</v>
      </c>
      <c r="F70" s="126">
        <v>0</v>
      </c>
      <c r="G70" s="126">
        <v>0</v>
      </c>
      <c r="H70" s="126">
        <v>0</v>
      </c>
      <c r="I70" s="126">
        <v>0</v>
      </c>
      <c r="J70" s="126">
        <v>0</v>
      </c>
      <c r="K70" s="126">
        <v>0</v>
      </c>
      <c r="L70" s="126">
        <v>0</v>
      </c>
      <c r="M70" s="126">
        <v>0</v>
      </c>
    </row>
    <row r="71" spans="1:13" x14ac:dyDescent="0.3">
      <c r="A71" s="244"/>
      <c r="B71" s="130" t="s">
        <v>512</v>
      </c>
      <c r="C71" s="126">
        <v>0</v>
      </c>
      <c r="D71" s="126">
        <v>0</v>
      </c>
      <c r="E71" s="126">
        <v>0</v>
      </c>
      <c r="F71" s="126">
        <v>0</v>
      </c>
      <c r="G71" s="126">
        <v>0</v>
      </c>
      <c r="H71" s="126">
        <v>0</v>
      </c>
      <c r="I71" s="126">
        <v>0</v>
      </c>
      <c r="J71" s="126">
        <v>0</v>
      </c>
      <c r="K71" s="126">
        <v>0</v>
      </c>
      <c r="L71" s="126">
        <v>0</v>
      </c>
      <c r="M71" s="126">
        <v>0</v>
      </c>
    </row>
    <row r="72" spans="1:13" s="247" customFormat="1" x14ac:dyDescent="0.3">
      <c r="A72" s="252">
        <v>16</v>
      </c>
      <c r="B72" s="254" t="s">
        <v>347</v>
      </c>
      <c r="C72" s="253">
        <f>C73+C74</f>
        <v>0</v>
      </c>
      <c r="D72" s="253">
        <f t="shared" ref="D72:H72" si="44">D73+D74</f>
        <v>0</v>
      </c>
      <c r="E72" s="253">
        <f t="shared" si="44"/>
        <v>0</v>
      </c>
      <c r="F72" s="253">
        <f t="shared" si="44"/>
        <v>0</v>
      </c>
      <c r="G72" s="253">
        <f t="shared" si="44"/>
        <v>0</v>
      </c>
      <c r="H72" s="253">
        <f t="shared" si="44"/>
        <v>0</v>
      </c>
      <c r="I72" s="253">
        <f t="shared" ref="I72:M72" si="45">I73+I74</f>
        <v>0</v>
      </c>
      <c r="J72" s="253">
        <f t="shared" si="45"/>
        <v>0</v>
      </c>
      <c r="K72" s="253">
        <f t="shared" si="45"/>
        <v>0</v>
      </c>
      <c r="L72" s="253">
        <f t="shared" si="45"/>
        <v>0</v>
      </c>
      <c r="M72" s="253">
        <f t="shared" si="45"/>
        <v>0</v>
      </c>
    </row>
    <row r="73" spans="1:13" x14ac:dyDescent="0.3">
      <c r="A73" s="244"/>
      <c r="B73" s="130" t="s">
        <v>513</v>
      </c>
      <c r="C73" s="126">
        <v>0</v>
      </c>
      <c r="D73" s="126">
        <v>0</v>
      </c>
      <c r="E73" s="126">
        <v>0</v>
      </c>
      <c r="F73" s="126">
        <v>0</v>
      </c>
      <c r="G73" s="126">
        <v>0</v>
      </c>
      <c r="H73" s="126">
        <v>0</v>
      </c>
      <c r="I73" s="126">
        <v>0</v>
      </c>
      <c r="J73" s="126">
        <v>0</v>
      </c>
      <c r="K73" s="126">
        <v>0</v>
      </c>
      <c r="L73" s="126">
        <v>0</v>
      </c>
      <c r="M73" s="126">
        <v>0</v>
      </c>
    </row>
    <row r="74" spans="1:13" x14ac:dyDescent="0.3">
      <c r="A74" s="244"/>
      <c r="B74" s="130" t="s">
        <v>514</v>
      </c>
      <c r="C74" s="126">
        <v>0</v>
      </c>
      <c r="D74" s="126">
        <v>0</v>
      </c>
      <c r="E74" s="126">
        <v>0</v>
      </c>
      <c r="F74" s="126">
        <v>0</v>
      </c>
      <c r="G74" s="126">
        <v>0</v>
      </c>
      <c r="H74" s="126">
        <v>0</v>
      </c>
      <c r="I74" s="126">
        <v>0</v>
      </c>
      <c r="J74" s="126">
        <v>0</v>
      </c>
      <c r="K74" s="126">
        <v>0</v>
      </c>
      <c r="L74" s="126">
        <v>0</v>
      </c>
      <c r="M74" s="126">
        <v>0</v>
      </c>
    </row>
    <row r="75" spans="1:13" s="247" customFormat="1" x14ac:dyDescent="0.3">
      <c r="A75" s="252">
        <v>17</v>
      </c>
      <c r="B75" s="254" t="s">
        <v>515</v>
      </c>
      <c r="C75" s="126">
        <v>0</v>
      </c>
      <c r="D75" s="126">
        <v>0</v>
      </c>
      <c r="E75" s="126">
        <v>0</v>
      </c>
      <c r="F75" s="126">
        <v>0</v>
      </c>
      <c r="G75" s="126">
        <v>0</v>
      </c>
      <c r="H75" s="126">
        <v>0</v>
      </c>
      <c r="I75" s="126">
        <v>0</v>
      </c>
      <c r="J75" s="126">
        <v>0</v>
      </c>
      <c r="K75" s="126">
        <v>0</v>
      </c>
      <c r="L75" s="126">
        <v>0</v>
      </c>
      <c r="M75" s="126">
        <v>0</v>
      </c>
    </row>
    <row r="76" spans="1:13" s="247" customFormat="1" x14ac:dyDescent="0.3">
      <c r="A76" s="252">
        <v>18</v>
      </c>
      <c r="B76" s="254" t="s">
        <v>354</v>
      </c>
      <c r="C76" s="126">
        <v>0</v>
      </c>
      <c r="D76" s="126">
        <v>0</v>
      </c>
      <c r="E76" s="126">
        <v>0</v>
      </c>
      <c r="F76" s="126">
        <v>0</v>
      </c>
      <c r="G76" s="126">
        <v>0</v>
      </c>
      <c r="H76" s="126">
        <v>0</v>
      </c>
      <c r="I76" s="126">
        <v>0</v>
      </c>
      <c r="J76" s="126">
        <v>0</v>
      </c>
      <c r="K76" s="126">
        <v>0</v>
      </c>
      <c r="L76" s="126">
        <v>0</v>
      </c>
      <c r="M76" s="126">
        <v>0</v>
      </c>
    </row>
    <row r="77" spans="1:13" s="247" customFormat="1" ht="24" x14ac:dyDescent="0.3">
      <c r="A77" s="252">
        <v>19</v>
      </c>
      <c r="B77" s="254" t="s">
        <v>516</v>
      </c>
      <c r="C77" s="253">
        <f>C78+C79</f>
        <v>0</v>
      </c>
      <c r="D77" s="253">
        <f t="shared" ref="D77:H77" si="46">D78+D79</f>
        <v>0</v>
      </c>
      <c r="E77" s="253">
        <f t="shared" si="46"/>
        <v>0</v>
      </c>
      <c r="F77" s="253">
        <f t="shared" si="46"/>
        <v>0</v>
      </c>
      <c r="G77" s="253">
        <f t="shared" si="46"/>
        <v>0</v>
      </c>
      <c r="H77" s="253">
        <f t="shared" si="46"/>
        <v>0</v>
      </c>
      <c r="I77" s="253">
        <f t="shared" ref="I77:M77" si="47">I78+I79</f>
        <v>0</v>
      </c>
      <c r="J77" s="253">
        <f t="shared" si="47"/>
        <v>0</v>
      </c>
      <c r="K77" s="253">
        <f t="shared" si="47"/>
        <v>0</v>
      </c>
      <c r="L77" s="253">
        <f t="shared" si="47"/>
        <v>0</v>
      </c>
      <c r="M77" s="253">
        <f t="shared" si="47"/>
        <v>0</v>
      </c>
    </row>
    <row r="78" spans="1:13" x14ac:dyDescent="0.3">
      <c r="A78" s="244"/>
      <c r="B78" s="130" t="s">
        <v>517</v>
      </c>
      <c r="C78" s="126">
        <v>0</v>
      </c>
      <c r="D78" s="126">
        <v>0</v>
      </c>
      <c r="E78" s="126">
        <v>0</v>
      </c>
      <c r="F78" s="126">
        <v>0</v>
      </c>
      <c r="G78" s="126">
        <v>0</v>
      </c>
      <c r="H78" s="126">
        <v>0</v>
      </c>
      <c r="I78" s="126">
        <v>0</v>
      </c>
      <c r="J78" s="126">
        <v>0</v>
      </c>
      <c r="K78" s="126">
        <v>0</v>
      </c>
      <c r="L78" s="126">
        <v>0</v>
      </c>
      <c r="M78" s="126">
        <v>0</v>
      </c>
    </row>
    <row r="79" spans="1:13" x14ac:dyDescent="0.3">
      <c r="A79" s="244"/>
      <c r="B79" s="130" t="s">
        <v>518</v>
      </c>
      <c r="C79" s="126">
        <v>0</v>
      </c>
      <c r="D79" s="126">
        <v>0</v>
      </c>
      <c r="E79" s="126">
        <v>0</v>
      </c>
      <c r="F79" s="126">
        <v>0</v>
      </c>
      <c r="G79" s="126">
        <v>0</v>
      </c>
      <c r="H79" s="126">
        <v>0</v>
      </c>
      <c r="I79" s="126">
        <v>0</v>
      </c>
      <c r="J79" s="126">
        <v>0</v>
      </c>
      <c r="K79" s="126">
        <v>0</v>
      </c>
      <c r="L79" s="126">
        <v>0</v>
      </c>
      <c r="M79" s="126">
        <v>0</v>
      </c>
    </row>
    <row r="80" spans="1:13" x14ac:dyDescent="0.3">
      <c r="A80" s="244"/>
      <c r="B80" s="135" t="s">
        <v>47</v>
      </c>
      <c r="C80" s="197">
        <f>C81+C85</f>
        <v>0</v>
      </c>
      <c r="D80" s="197">
        <f t="shared" ref="D80:H80" si="48">D81+D85</f>
        <v>0</v>
      </c>
      <c r="E80" s="197">
        <f t="shared" si="48"/>
        <v>0</v>
      </c>
      <c r="F80" s="197">
        <f t="shared" si="48"/>
        <v>0</v>
      </c>
      <c r="G80" s="197">
        <f t="shared" si="48"/>
        <v>0</v>
      </c>
      <c r="H80" s="197">
        <f t="shared" si="48"/>
        <v>0</v>
      </c>
      <c r="I80" s="197">
        <f t="shared" ref="I80:M80" si="49">I81+I85</f>
        <v>0</v>
      </c>
      <c r="J80" s="197">
        <f t="shared" si="49"/>
        <v>0</v>
      </c>
      <c r="K80" s="197">
        <f t="shared" si="49"/>
        <v>0</v>
      </c>
      <c r="L80" s="197">
        <f t="shared" si="49"/>
        <v>0</v>
      </c>
      <c r="M80" s="197">
        <f t="shared" si="49"/>
        <v>0</v>
      </c>
    </row>
    <row r="81" spans="1:13" x14ac:dyDescent="0.3">
      <c r="A81" s="244">
        <v>20</v>
      </c>
      <c r="B81" s="254" t="s">
        <v>519</v>
      </c>
      <c r="C81" s="197">
        <f>SUM(C82:C84)</f>
        <v>0</v>
      </c>
      <c r="D81" s="197">
        <f t="shared" ref="D81:H81" si="50">SUM(D82:D84)</f>
        <v>0</v>
      </c>
      <c r="E81" s="197">
        <f t="shared" si="50"/>
        <v>0</v>
      </c>
      <c r="F81" s="197">
        <f t="shared" si="50"/>
        <v>0</v>
      </c>
      <c r="G81" s="197">
        <f t="shared" si="50"/>
        <v>0</v>
      </c>
      <c r="H81" s="197">
        <f t="shared" si="50"/>
        <v>0</v>
      </c>
      <c r="I81" s="197">
        <f t="shared" ref="I81:M81" si="51">SUM(I82:I84)</f>
        <v>0</v>
      </c>
      <c r="J81" s="197">
        <f t="shared" si="51"/>
        <v>0</v>
      </c>
      <c r="K81" s="197">
        <f t="shared" si="51"/>
        <v>0</v>
      </c>
      <c r="L81" s="197">
        <f t="shared" si="51"/>
        <v>0</v>
      </c>
      <c r="M81" s="197">
        <f t="shared" si="51"/>
        <v>0</v>
      </c>
    </row>
    <row r="82" spans="1:13" x14ac:dyDescent="0.3">
      <c r="A82" s="244"/>
      <c r="B82" s="138" t="s">
        <v>520</v>
      </c>
      <c r="C82" s="126">
        <v>0</v>
      </c>
      <c r="D82" s="126">
        <v>0</v>
      </c>
      <c r="E82" s="126">
        <v>0</v>
      </c>
      <c r="F82" s="126">
        <v>0</v>
      </c>
      <c r="G82" s="126">
        <v>0</v>
      </c>
      <c r="H82" s="126">
        <v>0</v>
      </c>
      <c r="I82" s="126">
        <v>0</v>
      </c>
      <c r="J82" s="126">
        <v>0</v>
      </c>
      <c r="K82" s="126">
        <v>0</v>
      </c>
      <c r="L82" s="126">
        <v>0</v>
      </c>
      <c r="M82" s="126">
        <v>0</v>
      </c>
    </row>
    <row r="83" spans="1:13" ht="24" x14ac:dyDescent="0.3">
      <c r="A83" s="244"/>
      <c r="B83" s="138" t="s">
        <v>521</v>
      </c>
      <c r="C83" s="126">
        <v>0</v>
      </c>
      <c r="D83" s="126">
        <v>0</v>
      </c>
      <c r="E83" s="126">
        <v>0</v>
      </c>
      <c r="F83" s="126">
        <v>0</v>
      </c>
      <c r="G83" s="126">
        <v>0</v>
      </c>
      <c r="H83" s="126">
        <v>0</v>
      </c>
      <c r="I83" s="126">
        <v>0</v>
      </c>
      <c r="J83" s="126">
        <v>0</v>
      </c>
      <c r="K83" s="126">
        <v>0</v>
      </c>
      <c r="L83" s="126">
        <v>0</v>
      </c>
      <c r="M83" s="126">
        <v>0</v>
      </c>
    </row>
    <row r="84" spans="1:13" x14ac:dyDescent="0.3">
      <c r="A84" s="244"/>
      <c r="B84" s="138" t="s">
        <v>522</v>
      </c>
      <c r="C84" s="126">
        <v>0</v>
      </c>
      <c r="D84" s="126">
        <v>0</v>
      </c>
      <c r="E84" s="126">
        <v>0</v>
      </c>
      <c r="F84" s="126">
        <v>0</v>
      </c>
      <c r="G84" s="126">
        <v>0</v>
      </c>
      <c r="H84" s="126">
        <v>0</v>
      </c>
      <c r="I84" s="126">
        <v>0</v>
      </c>
      <c r="J84" s="126">
        <v>0</v>
      </c>
      <c r="K84" s="126">
        <v>0</v>
      </c>
      <c r="L84" s="126">
        <v>0</v>
      </c>
      <c r="M84" s="126">
        <v>0</v>
      </c>
    </row>
    <row r="85" spans="1:13" s="247" customFormat="1" ht="48" x14ac:dyDescent="0.3">
      <c r="A85" s="252">
        <v>21</v>
      </c>
      <c r="B85" s="254" t="s">
        <v>523</v>
      </c>
      <c r="C85" s="126">
        <v>0</v>
      </c>
      <c r="D85" s="126">
        <v>0</v>
      </c>
      <c r="E85" s="126">
        <v>0</v>
      </c>
      <c r="F85" s="126">
        <v>0</v>
      </c>
      <c r="G85" s="126">
        <v>0</v>
      </c>
      <c r="H85" s="126">
        <v>0</v>
      </c>
      <c r="I85" s="126">
        <v>0</v>
      </c>
      <c r="J85" s="126">
        <v>0</v>
      </c>
      <c r="K85" s="126">
        <v>0</v>
      </c>
      <c r="L85" s="126">
        <v>0</v>
      </c>
      <c r="M85" s="126">
        <v>0</v>
      </c>
    </row>
    <row r="86" spans="1:13" x14ac:dyDescent="0.3">
      <c r="A86" s="349" t="s">
        <v>524</v>
      </c>
      <c r="B86" s="349"/>
      <c r="C86" s="197">
        <f>C62+C80</f>
        <v>0</v>
      </c>
      <c r="D86" s="197">
        <f t="shared" ref="D86:H86" si="52">D62+D80</f>
        <v>0</v>
      </c>
      <c r="E86" s="197">
        <f t="shared" si="52"/>
        <v>0</v>
      </c>
      <c r="F86" s="197">
        <f t="shared" si="52"/>
        <v>0</v>
      </c>
      <c r="G86" s="197">
        <f t="shared" si="52"/>
        <v>0</v>
      </c>
      <c r="H86" s="197">
        <f t="shared" si="52"/>
        <v>0</v>
      </c>
      <c r="I86" s="197">
        <f t="shared" ref="I86:M86" si="53">I62+I80</f>
        <v>0</v>
      </c>
      <c r="J86" s="197">
        <f t="shared" si="53"/>
        <v>0</v>
      </c>
      <c r="K86" s="197">
        <f t="shared" si="53"/>
        <v>0</v>
      </c>
      <c r="L86" s="197">
        <f t="shared" si="53"/>
        <v>0</v>
      </c>
      <c r="M86" s="197">
        <f t="shared" si="53"/>
        <v>0</v>
      </c>
    </row>
    <row r="87" spans="1:13" x14ac:dyDescent="0.3">
      <c r="A87" s="349" t="s">
        <v>525</v>
      </c>
      <c r="B87" s="349"/>
      <c r="C87" s="197">
        <f>C60-C86</f>
        <v>0</v>
      </c>
      <c r="D87" s="197">
        <f t="shared" ref="D87:H87" si="54">D60-D86</f>
        <v>0</v>
      </c>
      <c r="E87" s="197">
        <f t="shared" si="54"/>
        <v>0</v>
      </c>
      <c r="F87" s="197">
        <f t="shared" si="54"/>
        <v>0</v>
      </c>
      <c r="G87" s="197">
        <f t="shared" si="54"/>
        <v>0</v>
      </c>
      <c r="H87" s="197">
        <f t="shared" si="54"/>
        <v>0</v>
      </c>
      <c r="I87" s="197">
        <f t="shared" ref="I87:M87" si="55">I60-I86</f>
        <v>0</v>
      </c>
      <c r="J87" s="197">
        <f t="shared" si="55"/>
        <v>0</v>
      </c>
      <c r="K87" s="197">
        <f t="shared" si="55"/>
        <v>0</v>
      </c>
      <c r="L87" s="197">
        <f t="shared" si="55"/>
        <v>0</v>
      </c>
      <c r="M87" s="197">
        <f t="shared" si="55"/>
        <v>0</v>
      </c>
    </row>
    <row r="88" spans="1:13" ht="25.5" customHeight="1" x14ac:dyDescent="0.3">
      <c r="A88" s="349" t="s">
        <v>526</v>
      </c>
      <c r="B88" s="349"/>
      <c r="C88" s="197">
        <f>C33+C87</f>
        <v>0</v>
      </c>
      <c r="D88" s="197">
        <f t="shared" ref="D88:H88" si="56">D33+D87</f>
        <v>0</v>
      </c>
      <c r="E88" s="197">
        <f t="shared" si="56"/>
        <v>0</v>
      </c>
      <c r="F88" s="197">
        <f t="shared" si="56"/>
        <v>0</v>
      </c>
      <c r="G88" s="197">
        <f t="shared" si="56"/>
        <v>0</v>
      </c>
      <c r="H88" s="197">
        <f t="shared" si="56"/>
        <v>0</v>
      </c>
      <c r="I88" s="197">
        <f t="shared" ref="I88:M88" si="57">I33+I87</f>
        <v>0</v>
      </c>
      <c r="J88" s="197">
        <f t="shared" si="57"/>
        <v>0</v>
      </c>
      <c r="K88" s="197">
        <f t="shared" si="57"/>
        <v>0</v>
      </c>
      <c r="L88" s="197">
        <f t="shared" si="57"/>
        <v>0</v>
      </c>
      <c r="M88" s="197">
        <f t="shared" si="57"/>
        <v>0</v>
      </c>
    </row>
    <row r="89" spans="1:13" x14ac:dyDescent="0.3">
      <c r="A89" s="244">
        <v>22</v>
      </c>
      <c r="B89" s="138" t="s">
        <v>360</v>
      </c>
      <c r="C89" s="126">
        <v>0</v>
      </c>
      <c r="D89" s="126">
        <v>0</v>
      </c>
      <c r="E89" s="126">
        <v>0</v>
      </c>
      <c r="F89" s="126">
        <v>0</v>
      </c>
      <c r="G89" s="126">
        <v>0</v>
      </c>
      <c r="H89" s="126">
        <v>0</v>
      </c>
      <c r="I89" s="126">
        <v>0</v>
      </c>
      <c r="J89" s="126">
        <v>0</v>
      </c>
      <c r="K89" s="126">
        <v>0</v>
      </c>
      <c r="L89" s="126">
        <v>0</v>
      </c>
      <c r="M89" s="126">
        <v>0</v>
      </c>
    </row>
    <row r="90" spans="1:13" x14ac:dyDescent="0.3">
      <c r="A90" s="244">
        <v>23</v>
      </c>
      <c r="B90" s="138" t="s">
        <v>361</v>
      </c>
      <c r="C90" s="126">
        <v>0</v>
      </c>
      <c r="D90" s="126">
        <v>0</v>
      </c>
      <c r="E90" s="126">
        <v>0</v>
      </c>
      <c r="F90" s="126">
        <v>0</v>
      </c>
      <c r="G90" s="126">
        <v>0</v>
      </c>
      <c r="H90" s="126">
        <v>0</v>
      </c>
      <c r="I90" s="126">
        <v>0</v>
      </c>
      <c r="J90" s="126">
        <v>0</v>
      </c>
      <c r="K90" s="126">
        <v>0</v>
      </c>
      <c r="L90" s="126">
        <v>0</v>
      </c>
      <c r="M90" s="126">
        <v>0</v>
      </c>
    </row>
    <row r="91" spans="1:13" x14ac:dyDescent="0.3">
      <c r="A91" s="244">
        <v>24</v>
      </c>
      <c r="B91" s="138" t="s">
        <v>527</v>
      </c>
      <c r="C91" s="126">
        <v>0</v>
      </c>
      <c r="D91" s="126">
        <v>0</v>
      </c>
      <c r="E91" s="126">
        <v>0</v>
      </c>
      <c r="F91" s="126">
        <v>0</v>
      </c>
      <c r="G91" s="126">
        <v>0</v>
      </c>
      <c r="H91" s="126">
        <v>0</v>
      </c>
      <c r="I91" s="126">
        <v>0</v>
      </c>
      <c r="J91" s="126">
        <v>0</v>
      </c>
      <c r="K91" s="126">
        <v>0</v>
      </c>
      <c r="L91" s="126">
        <v>0</v>
      </c>
      <c r="M91" s="126">
        <v>0</v>
      </c>
    </row>
    <row r="92" spans="1:13" x14ac:dyDescent="0.3">
      <c r="A92" s="349" t="s">
        <v>528</v>
      </c>
      <c r="B92" s="349"/>
      <c r="C92" s="197">
        <f>C89-C90+C91</f>
        <v>0</v>
      </c>
      <c r="D92" s="197">
        <f t="shared" ref="D92:H92" si="58">D89-D90+D91</f>
        <v>0</v>
      </c>
      <c r="E92" s="197">
        <f t="shared" si="58"/>
        <v>0</v>
      </c>
      <c r="F92" s="197">
        <f t="shared" si="58"/>
        <v>0</v>
      </c>
      <c r="G92" s="197">
        <f t="shared" si="58"/>
        <v>0</v>
      </c>
      <c r="H92" s="197">
        <f t="shared" si="58"/>
        <v>0</v>
      </c>
      <c r="I92" s="197">
        <f t="shared" ref="I92:M92" si="59">I89-I90+I91</f>
        <v>0</v>
      </c>
      <c r="J92" s="197">
        <f t="shared" si="59"/>
        <v>0</v>
      </c>
      <c r="K92" s="197">
        <f t="shared" si="59"/>
        <v>0</v>
      </c>
      <c r="L92" s="197">
        <f t="shared" si="59"/>
        <v>0</v>
      </c>
      <c r="M92" s="197">
        <f t="shared" si="59"/>
        <v>0</v>
      </c>
    </row>
    <row r="93" spans="1:13" x14ac:dyDescent="0.3">
      <c r="A93" s="349" t="s">
        <v>472</v>
      </c>
      <c r="B93" s="349"/>
      <c r="C93" s="197">
        <f>C33</f>
        <v>0</v>
      </c>
      <c r="D93" s="197">
        <f t="shared" ref="D93:H93" si="60">D33</f>
        <v>0</v>
      </c>
      <c r="E93" s="197">
        <f t="shared" si="60"/>
        <v>0</v>
      </c>
      <c r="F93" s="197">
        <f t="shared" si="60"/>
        <v>0</v>
      </c>
      <c r="G93" s="197">
        <f t="shared" si="60"/>
        <v>0</v>
      </c>
      <c r="H93" s="197">
        <f t="shared" si="60"/>
        <v>0</v>
      </c>
      <c r="I93" s="197">
        <f t="shared" ref="I93:M93" si="61">I33</f>
        <v>0</v>
      </c>
      <c r="J93" s="197">
        <f t="shared" si="61"/>
        <v>0</v>
      </c>
      <c r="K93" s="197">
        <f t="shared" si="61"/>
        <v>0</v>
      </c>
      <c r="L93" s="197">
        <f t="shared" si="61"/>
        <v>0</v>
      </c>
      <c r="M93" s="197">
        <f t="shared" si="61"/>
        <v>0</v>
      </c>
    </row>
    <row r="94" spans="1:13" x14ac:dyDescent="0.3">
      <c r="A94" s="349" t="s">
        <v>529</v>
      </c>
      <c r="B94" s="349"/>
      <c r="C94" s="197">
        <f>C87-C92</f>
        <v>0</v>
      </c>
      <c r="D94" s="197">
        <f t="shared" ref="D94:H94" si="62">D87-D92</f>
        <v>0</v>
      </c>
      <c r="E94" s="197">
        <f t="shared" si="62"/>
        <v>0</v>
      </c>
      <c r="F94" s="197">
        <f t="shared" si="62"/>
        <v>0</v>
      </c>
      <c r="G94" s="197">
        <f t="shared" si="62"/>
        <v>0</v>
      </c>
      <c r="H94" s="197">
        <f t="shared" si="62"/>
        <v>0</v>
      </c>
      <c r="I94" s="197">
        <f t="shared" ref="I94:M94" si="63">I87-I92</f>
        <v>0</v>
      </c>
      <c r="J94" s="197">
        <f t="shared" si="63"/>
        <v>0</v>
      </c>
      <c r="K94" s="197">
        <f t="shared" si="63"/>
        <v>0</v>
      </c>
      <c r="L94" s="197">
        <f t="shared" si="63"/>
        <v>0</v>
      </c>
      <c r="M94" s="197">
        <f t="shared" si="63"/>
        <v>0</v>
      </c>
    </row>
    <row r="95" spans="1:13" x14ac:dyDescent="0.3">
      <c r="A95" s="316" t="s">
        <v>530</v>
      </c>
      <c r="B95" s="350"/>
      <c r="C95" s="350"/>
      <c r="D95" s="350"/>
      <c r="E95" s="350"/>
      <c r="F95" s="350"/>
      <c r="G95" s="350"/>
      <c r="H95" s="350"/>
    </row>
    <row r="96" spans="1:13" x14ac:dyDescent="0.3">
      <c r="A96" s="349" t="s">
        <v>531</v>
      </c>
      <c r="B96" s="349"/>
      <c r="C96" s="197">
        <f>C93+C94</f>
        <v>0</v>
      </c>
      <c r="D96" s="197">
        <f t="shared" ref="D96:H96" si="64">D93+D94</f>
        <v>0</v>
      </c>
      <c r="E96" s="197">
        <f t="shared" si="64"/>
        <v>0</v>
      </c>
      <c r="F96" s="197">
        <f t="shared" si="64"/>
        <v>0</v>
      </c>
      <c r="G96" s="197">
        <f>G93+G94</f>
        <v>0</v>
      </c>
      <c r="H96" s="197">
        <f t="shared" si="64"/>
        <v>0</v>
      </c>
      <c r="I96" s="197">
        <f t="shared" ref="I96:M96" si="65">I93+I94</f>
        <v>0</v>
      </c>
      <c r="J96" s="197">
        <f t="shared" si="65"/>
        <v>0</v>
      </c>
      <c r="K96" s="197">
        <f t="shared" si="65"/>
        <v>0</v>
      </c>
      <c r="L96" s="197">
        <f t="shared" si="65"/>
        <v>0</v>
      </c>
      <c r="M96" s="197">
        <f t="shared" si="65"/>
        <v>0</v>
      </c>
    </row>
    <row r="97" spans="1:13" x14ac:dyDescent="0.3">
      <c r="A97" s="349" t="s">
        <v>365</v>
      </c>
      <c r="B97" s="349"/>
      <c r="C97" s="197">
        <v>0</v>
      </c>
      <c r="D97" s="197">
        <f>C98</f>
        <v>0</v>
      </c>
      <c r="E97" s="197">
        <f t="shared" ref="E97:H97" si="66">D98</f>
        <v>0</v>
      </c>
      <c r="F97" s="197">
        <f t="shared" si="66"/>
        <v>0</v>
      </c>
      <c r="G97" s="197">
        <f t="shared" si="66"/>
        <v>0</v>
      </c>
      <c r="H97" s="197">
        <f t="shared" si="66"/>
        <v>0</v>
      </c>
      <c r="I97" s="197">
        <f t="shared" ref="I97" si="67">H98</f>
        <v>0</v>
      </c>
      <c r="J97" s="197">
        <f t="shared" ref="J97" si="68">I98</f>
        <v>0</v>
      </c>
      <c r="K97" s="197">
        <f t="shared" ref="K97" si="69">J98</f>
        <v>0</v>
      </c>
      <c r="L97" s="197">
        <f t="shared" ref="L97" si="70">K98</f>
        <v>0</v>
      </c>
      <c r="M97" s="197">
        <f t="shared" ref="M97" si="71">L98</f>
        <v>0</v>
      </c>
    </row>
    <row r="98" spans="1:13" x14ac:dyDescent="0.3">
      <c r="A98" s="349" t="s">
        <v>366</v>
      </c>
      <c r="B98" s="349"/>
      <c r="C98" s="197">
        <f>C97+C96</f>
        <v>0</v>
      </c>
      <c r="D98" s="197">
        <f t="shared" ref="D98:H98" si="72">D97+D96</f>
        <v>0</v>
      </c>
      <c r="E98" s="197">
        <f t="shared" si="72"/>
        <v>0</v>
      </c>
      <c r="F98" s="197">
        <f t="shared" si="72"/>
        <v>0</v>
      </c>
      <c r="G98" s="197">
        <f t="shared" si="72"/>
        <v>0</v>
      </c>
      <c r="H98" s="197">
        <f t="shared" si="72"/>
        <v>0</v>
      </c>
      <c r="I98" s="197">
        <f t="shared" ref="I98:M98" si="73">I97+I96</f>
        <v>0</v>
      </c>
      <c r="J98" s="197">
        <f t="shared" si="73"/>
        <v>0</v>
      </c>
      <c r="K98" s="197">
        <f t="shared" si="73"/>
        <v>0</v>
      </c>
      <c r="L98" s="197">
        <f t="shared" si="73"/>
        <v>0</v>
      </c>
      <c r="M98" s="197">
        <f t="shared" si="73"/>
        <v>0</v>
      </c>
    </row>
    <row r="99" spans="1:13" x14ac:dyDescent="0.3">
      <c r="A99" s="255"/>
      <c r="B99" s="255"/>
      <c r="C99" s="256"/>
      <c r="D99" s="256"/>
      <c r="E99" s="256"/>
      <c r="F99" s="256"/>
      <c r="G99" s="256"/>
      <c r="H99" s="256"/>
    </row>
    <row r="100" spans="1:13" ht="13.5" customHeight="1" x14ac:dyDescent="0.3">
      <c r="A100" s="240" t="s">
        <v>532</v>
      </c>
      <c r="B100" s="247"/>
      <c r="C100" s="348" t="str">
        <f>IF(AND(C98&gt;=0,D98&gt;=0,E98&gt;=0,F98&gt;=0,G98&gt;=0,H98&gt;=0,I98&gt;=0,J98&gt;=0,K98&gt;=0,L98&gt;=0,M98&gt;=0),"DA","NU")</f>
        <v>DA</v>
      </c>
      <c r="D100" s="348"/>
      <c r="E100" s="348"/>
      <c r="F100" s="348"/>
      <c r="G100" s="348"/>
      <c r="H100" s="348"/>
      <c r="I100" s="348"/>
      <c r="J100" s="348"/>
      <c r="K100" s="348"/>
      <c r="L100" s="348"/>
      <c r="M100" s="348"/>
    </row>
  </sheetData>
  <sheetProtection selectLockedCells="1" selectUnlockedCells="1"/>
  <mergeCells count="32">
    <mergeCell ref="A1:H1"/>
    <mergeCell ref="A4:A5"/>
    <mergeCell ref="B4:B5"/>
    <mergeCell ref="C4:M4"/>
    <mergeCell ref="A3:M3"/>
    <mergeCell ref="B35:M35"/>
    <mergeCell ref="A26:B26"/>
    <mergeCell ref="A27:B27"/>
    <mergeCell ref="A31:B31"/>
    <mergeCell ref="A32:B32"/>
    <mergeCell ref="A33:B33"/>
    <mergeCell ref="A60:B60"/>
    <mergeCell ref="A86:B86"/>
    <mergeCell ref="A87:B87"/>
    <mergeCell ref="A88:B88"/>
    <mergeCell ref="A92:B92"/>
    <mergeCell ref="C100:M100"/>
    <mergeCell ref="A93:B93"/>
    <mergeCell ref="A94:B94"/>
    <mergeCell ref="A95:H95"/>
    <mergeCell ref="A96:B96"/>
    <mergeCell ref="A97:B97"/>
    <mergeCell ref="A98:B98"/>
    <mergeCell ref="A6:M6"/>
    <mergeCell ref="A7:M7"/>
    <mergeCell ref="A23:M23"/>
    <mergeCell ref="A24:M24"/>
    <mergeCell ref="A34:M34"/>
    <mergeCell ref="A14:B14"/>
    <mergeCell ref="A15:B15"/>
    <mergeCell ref="A21:B21"/>
    <mergeCell ref="A22:B22"/>
  </mergeCells>
  <conditionalFormatting sqref="C100">
    <cfRule type="containsText" dxfId="1" priority="1" operator="containsText" text="NU">
      <formula>NOT(ISERROR(SEARCH("NU",C100)))</formula>
    </cfRule>
    <cfRule type="containsText" dxfId="0" priority="2" operator="containsText" text="DA">
      <formula>NOT(ISERROR(SEARCH("DA",C100)))</formula>
    </cfRule>
  </conditionalFormatting>
  <dataValidations count="1">
    <dataValidation errorStyle="information" allowBlank="1" showInputMessage="1" showErrorMessage="1" sqref="HO10:HP13 RK10:RL13 ABG10:ABH13 ALC10:ALD13 AUY10:AUZ13 BEU10:BEV13 BOQ10:BOR13 BYM10:BYN13 CII10:CIJ13 CSE10:CSF13 DCA10:DCB13 DLW10:DLX13 DVS10:DVT13 EFO10:EFP13 EPK10:EPL13 EZG10:EZH13 FJC10:FJD13 FSY10:FSZ13 GCU10:GCV13 GMQ10:GMR13 GWM10:GWN13 HGI10:HGJ13 HQE10:HQF13 IAA10:IAB13 IJW10:IJX13 ITS10:ITT13 JDO10:JDP13 JNK10:JNL13 JXG10:JXH13 KHC10:KHD13 KQY10:KQZ13 LAU10:LAV13 LKQ10:LKR13 LUM10:LUN13 MEI10:MEJ13 MOE10:MOF13 MYA10:MYB13 NHW10:NHX13 NRS10:NRT13 OBO10:OBP13 OLK10:OLL13 OVG10:OVH13 PFC10:PFD13 POY10:POZ13 PYU10:PYV13 QIQ10:QIR13 QSM10:QSN13 RCI10:RCJ13 RME10:RMF13 RWA10:RWB13 SFW10:SFX13 SPS10:SPT13 SZO10:SZP13 TJK10:TJL13 TTG10:TTH13 UDC10:UDD13 UMY10:UMZ13 UWU10:UWV13 VGQ10:VGR13 VQM10:VQN13 WAI10:WAJ13 WKE10:WKF13 WUA10:WUB13 HO8:HP8 HN96:HP96 RJ96:RL96 ABF96:ABH96 ALB96:ALD96 AUX96:AUZ96 BET96:BEV96 BOP96:BOR96 BYL96:BYN96 CIH96:CIJ96 CSD96:CSF96 DBZ96:DCB96 DLV96:DLX96 DVR96:DVT96 EFN96:EFP96 EPJ96:EPL96 EZF96:EZH96 FJB96:FJD96 FSX96:FSZ96 GCT96:GCV96 GMP96:GMR96 GWL96:GWN96 HGH96:HGJ96 HQD96:HQF96 HZZ96:IAB96 IJV96:IJX96 ITR96:ITT96 JDN96:JDP96 JNJ96:JNL96 JXF96:JXH96 KHB96:KHD96 KQX96:KQZ96 LAT96:LAV96 LKP96:LKR96 LUL96:LUN96 MEH96:MEJ96 MOD96:MOF96 MXZ96:MYB96 NHV96:NHX96 NRR96:NRT96 OBN96:OBP96 OLJ96:OLL96 OVF96:OVH96 PFB96:PFD96 POX96:POZ96 PYT96:PYV96 QIP96:QIR96 QSL96:QSN96 RCH96:RCJ96 RMD96:RMF96 RVZ96:RWB96 SFV96:SFX96 SPR96:SPT96 SZN96:SZP96 TJJ96:TJL96 TTF96:TTH96 UDB96:UDD96 UMX96:UMZ96 UWT96:UWV96 VGP96:VGR96 VQL96:VQN96 WAH96:WAJ96 WKD96:WKF96 WTZ96:WUB96 HO72:HP74 RK72:RL74 ABG72:ABH74 ALC72:ALD74 AUY72:AUZ74 BEU72:BEV74 BOQ72:BOR74 BYM72:BYN74 CII72:CIJ74 CSE72:CSF74 DCA72:DCB74 DLW72:DLX74 DVS72:DVT74 EFO72:EFP74 EPK72:EPL74 EZG72:EZH74 FJC72:FJD74 FSY72:FSZ74 GCU72:GCV74 GMQ72:GMR74 GWM72:GWN74 HGI72:HGJ74 HQE72:HQF74 IAA72:IAB74 IJW72:IJX74 ITS72:ITT74 JDO72:JDP74 JNK72:JNL74 JXG72:JXH74 KHC72:KHD74 KQY72:KQZ74 LAU72:LAV74 LKQ72:LKR74 LUM72:LUN74 MEI72:MEJ74 MOE72:MOF74 MYA72:MYB74 NHW72:NHX74 NRS72:NRT74 OBO72:OBP74 OLK72:OLL74 OVG72:OVH74 PFC72:PFD74 POY72:POZ74 PYU72:PYV74 QIQ72:QIR74 QSM72:QSN74 RCI72:RCJ74 RME72:RMF74 RWA72:RWB74 SFW72:SFX74 SPS72:SPT74 SZO72:SZP74 TJK72:TJL74 TTG72:TTH74 UDC72:UDD74 UMY72:UMZ74 UWU72:UWV74 VGQ72:VGR74 VQM72:VQN74 WAI72:WAJ74 WKE72:WKF74 WUA72:WUB74 HO28:HP30 RK28:RL30 ABG28:ABH30 ALC28:ALD30 AUY28:AUZ30 BEU28:BEV30 BOQ28:BOR30 BYM28:BYN30 CII28:CIJ30 CSE28:CSF30 DCA28:DCB30 DLW28:DLX30 DVS28:DVT30 EFO28:EFP30 EPK28:EPL30 EZG28:EZH30 FJC28:FJD30 FSY28:FSZ30 GCU28:GCV30 GMQ28:GMR30 GWM28:GWN30 HGI28:HGJ30 HQE28:HQF30 IAA28:IAB30 IJW28:IJX30 ITS28:ITT30 JDO28:JDP30 JNK28:JNL30 JXG28:JXH30 KHC28:KHD30 KQY28:KQZ30 LAU28:LAV30 LKQ28:LKR30 LUM28:LUN30 MEI28:MEJ30 MOE28:MOF30 MYA28:MYB30 NHW28:NHX30 NRS28:NRT30 OBO28:OBP30 OLK28:OLL30 OVG28:OVH30 PFC28:PFD30 POY28:POZ30 PYU28:PYV30 QIQ28:QIR30 QSM28:QSN30 RCI28:RCJ30 RME28:RMF30 RWA28:RWB30 SFW28:SFX30 SPS28:SPT30 SZO28:SZP30 TJK28:TJL30 TTG28:TTH30 UDC28:UDD30 UMY28:UMZ30 UWU28:UWV30 VGQ28:VGR30 VQM28:VQN30 WAI28:WAJ30 WKE28:WKF30 WUA28:WUB30 WUA25:WUB25 WUA8:WUB8 WKE25:WKF25 WKE8:WKF8 WAI25:WAJ25 WAI8:WAJ8 VQM25:VQN25 VQM8:VQN8 VGQ25:VGR25 VGQ8:VGR8 UWU25:UWV25 UWU8:UWV8 UMY25:UMZ25 UMY8:UMZ8 UDC25:UDD25 UDC8:UDD8 TTG25:TTH25 TTG8:TTH8 TJK25:TJL25 TJK8:TJL8 SZO25:SZP25 SZO8:SZP8 SPS25:SPT25 SPS8:SPT8 SFW25:SFX25 SFW8:SFX8 RWA25:RWB25 RWA8:RWB8 RME25:RMF25 RME8:RMF8 RCI25:RCJ25 RCI8:RCJ8 QSM25:QSN25 QSM8:QSN8 QIQ25:QIR25 QIQ8:QIR8 PYU25:PYV25 PYU8:PYV8 POY25:POZ25 POY8:POZ8 PFC25:PFD25 PFC8:PFD8 OVG25:OVH25 OVG8:OVH8 OLK25:OLL25 OLK8:OLL8 OBO25:OBP25 OBO8:OBP8 NRS25:NRT25 NRS8:NRT8 NHW25:NHX25 NHW8:NHX8 MYA25:MYB25 MYA8:MYB8 MOE25:MOF25 MOE8:MOF8 MEI25:MEJ25 MEI8:MEJ8 LUM25:LUN25 LUM8:LUN8 LKQ25:LKR25 LKQ8:LKR8 LAU25:LAV25 LAU8:LAV8 KQY25:KQZ25 KQY8:KQZ8 KHC25:KHD25 KHC8:KHD8 JXG25:JXH25 JXG8:JXH8 JNK25:JNL25 JNK8:JNL8 JDO25:JDP25 JDO8:JDP8 ITS25:ITT25 ITS8:ITT8 IJW25:IJX25 IJW8:IJX8 IAA25:IAB25 IAA8:IAB8 HQE25:HQF25 HQE8:HQF8 HGI25:HGJ25 HGI8:HGJ8 GWM25:GWN25 GWM8:GWN8 GMQ25:GMR25 GMQ8:GMR8 GCU25:GCV25 GCU8:GCV8 FSY25:FSZ25 FSY8:FSZ8 FJC25:FJD25 FJC8:FJD8 EZG25:EZH25 EZG8:EZH8 EPK25:EPL25 EPK8:EPL8 EFO25:EFP25 EFO8:EFP8 DVS25:DVT25 DVS8:DVT8 DLW25:DLX25 DLW8:DLX8 DCA25:DCB25 DCA8:DCB8 CSE25:CSF25 CSE8:CSF8 CII25:CIJ25 CII8:CIJ8 BYM25:BYN25 BYM8:BYN8 BOQ25:BOR25 BOQ8:BOR8 BEU25:BEV25 BEU8:BEV8 AUY25:AUZ25 AUY8:AUZ8 ALC25:ALD25 ALC8:ALD8 ABG25:ABH25 ABG8:ABH8 RK25:RL25 RK8:RL8 HO25:HP25 HN20:HP20 HN91:HP94 RJ20:RL20 RJ91:RL94 ABF20:ABH20 ABF91:ABH94 ALB20:ALD20 ALB91:ALD94 AUX20:AUZ20 AUX91:AUZ94 BET20:BEV20 BET91:BEV94 BOP20:BOR20 BOP91:BOR94 BYL20:BYN20 BYL91:BYN94 CIH20:CIJ20 CIH91:CIJ94 CSD20:CSF20 CSD91:CSF94 DBZ20:DCB20 DBZ91:DCB94 DLV20:DLX20 DLV91:DLX94 DVR20:DVT20 DVR91:DVT94 EFN20:EFP20 EFN91:EFP94 EPJ20:EPL20 EPJ91:EPL94 EZF20:EZH20 EZF91:EZH94 FJB20:FJD20 FJB91:FJD94 FSX20:FSZ20 FSX91:FSZ94 GCT20:GCV20 GCT91:GCV94 GMP20:GMR20 GMP91:GMR94 GWL20:GWN20 GWL91:GWN94 HGH20:HGJ20 HGH91:HGJ94 HQD20:HQF20 HQD91:HQF94 HZZ20:IAB20 HZZ91:IAB94 IJV20:IJX20 IJV91:IJX94 ITR20:ITT20 ITR91:ITT94 JDN20:JDP20 JDN91:JDP94 JNJ20:JNL20 JNJ91:JNL94 JXF20:JXH20 JXF91:JXH94 KHB20:KHD20 KHB91:KHD94 KQX20:KQZ20 KQX91:KQZ94 LAT20:LAV20 LAT91:LAV94 LKP20:LKR20 LKP91:LKR94 LUL20:LUN20 LUL91:LUN94 MEH20:MEJ20 MEH91:MEJ94 MOD20:MOF20 MOD91:MOF94 MXZ20:MYB20 MXZ91:MYB94 NHV20:NHX20 NHV91:NHX94 NRR20:NRT20 NRR91:NRT94 OBN20:OBP20 OBN91:OBP94 OLJ20:OLL20 OLJ91:OLL94 OVF20:OVH20 OVF91:OVH94 PFB20:PFD20 PFB91:PFD94 POX20:POZ20 POX91:POZ94 PYT20:PYV20 PYT91:PYV94 QIP20:QIR20 QIP91:QIR94 QSL20:QSN20 QSL91:QSN94 RCH20:RCJ20 RCH91:RCJ94 RMD20:RMF20 RMD91:RMF94 RVZ20:RWB20 RVZ91:RWB94 SFV20:SFX20 SFV91:SFX94 SPR20:SPT20 SPR91:SPT94 SZN20:SZP20 SZN91:SZP94 TJJ20:TJL20 TJJ91:TJL94 TTF20:TTH20 TTF91:TTH94 UDB20:UDD20 UDB91:UDD94 UMX20:UMZ20 UMX91:UMZ94 UWT20:UWV20 UWT91:UWV94 VGP20:VGR20 VGP91:VGR94 VQL20:VQN20 VQL91:VQN94 WAH20:WAJ20 WAH91:WAJ94 WKD20:WKF20 WKD91:WKF94 WTZ20:WUB20 WTZ91:WUB94 C20:M20 C80:M81 C87:M87 WTZ80:WUB87 C96:M96 WKD80:WKF87 WAH80:WAJ87 VQL80:VQN87 VGP80:VGR87 UWT80:UWV87 UMX80:UMZ87 UDB80:UDD87 TTF80:TTH87 TJJ80:TJL87 SZN80:SZP87 SPR80:SPT87 SFV80:SFX87 RVZ80:RWB87 RMD80:RMF87 RCH80:RCJ87 QSL80:QSN87 QIP80:QIR87 PYT80:PYV87 POX80:POZ87 PFB80:PFD87 OVF80:OVH87 OLJ80:OLL87 OBN80:OBP87 NRR80:NRT87 NHV80:NHX87 MXZ80:MYB87 MOD80:MOF87 MEH80:MEJ87 LUL80:LUN87 LKP80:LKR87 LAT80:LAV87 KQX80:KQZ87 KHB80:KHD87 JXF80:JXH87 JNJ80:JNL87 JDN80:JDP87 ITR80:ITT87 IJV80:IJX87 HZZ80:IAB87 HQD80:HQF87 HGH80:HGJ87 GWL80:GWN87 GMP80:GMR87 GCT80:GCV87 FSX80:FSZ87 FJB80:FJD87 EZF80:EZH87 EPJ80:EPL87 EFN80:EFP87 DVR80:DVT87 DLV80:DLX87 DBZ80:DCB87 CSD80:CSF87 CIH80:CIJ87 BYL80:BYN87 BOP80:BOR87 BET80:BEV87 AUX80:AUZ87 ALB80:ALD87 ABF80:ABH87 RJ80:RL87 HN80:HP87 C92:M94"/>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Buget_cerere finantare</vt:lpstr>
      <vt:lpstr>Planul investitional</vt:lpstr>
      <vt:lpstr>Bilant</vt:lpstr>
      <vt:lpstr>CPP</vt:lpstr>
      <vt:lpstr>Analiza rentabilității</vt:lpstr>
      <vt:lpstr>Analiza fluxului de numerar</vt:lpstr>
      <vt:lpstr>Rentabilitate investițională</vt:lpstr>
      <vt:lpstr>Sustenabilitate financiara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2022-01-28T12:45:20Z</dcterms:created>
  <dcterms:modified xsi:type="dcterms:W3CDTF">2022-01-28T12:45:31Z</dcterms:modified>
</cp:coreProperties>
</file>